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7555" windowHeight="11805"/>
  </bookViews>
  <sheets>
    <sheet name="2020" sheetId="1" r:id="rId1"/>
  </sheets>
  <externalReferences>
    <externalReference r:id="rId2"/>
  </externalReferences>
  <definedNames>
    <definedName name="Excel_BuiltIn_Print_Area_11_1" localSheetId="0">#REF!</definedName>
    <definedName name="Excel_BuiltIn_Print_Area_11_1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а" localSheetId="0">#REF!</definedName>
    <definedName name="а">#REF!</definedName>
    <definedName name="аааа" localSheetId="0">#REF!</definedName>
    <definedName name="аааа">#REF!</definedName>
    <definedName name="ааааааааа" localSheetId="0">#REF!</definedName>
    <definedName name="ааааааааа">#REF!</definedName>
    <definedName name="аааааааааааааааааа" localSheetId="0">#REF!</definedName>
    <definedName name="аааааааааааааааааа">#REF!</definedName>
    <definedName name="ааапппппп" localSheetId="0">#REF!</definedName>
    <definedName name="ааапппппп">#REF!</definedName>
    <definedName name="аб" localSheetId="0">#REF!</definedName>
    <definedName name="аб">#REF!</definedName>
    <definedName name="ав" localSheetId="0">#REF!</definedName>
    <definedName name="ав">#REF!</definedName>
    <definedName name="авгу" localSheetId="0">#REF!</definedName>
    <definedName name="авгу">#REF!</definedName>
    <definedName name="апре" localSheetId="0">#REF!</definedName>
    <definedName name="апре">#REF!</definedName>
    <definedName name="апрель" localSheetId="0">#REF!</definedName>
    <definedName name="апрель">#REF!</definedName>
    <definedName name="апрр" localSheetId="0">#REF!</definedName>
    <definedName name="апрр">#REF!</definedName>
    <definedName name="бббб" localSheetId="0">#REF!</definedName>
    <definedName name="бббб">#REF!</definedName>
    <definedName name="ввввв" localSheetId="0">#REF!</definedName>
    <definedName name="ввввв">#REF!</definedName>
    <definedName name="ввввввв" localSheetId="0">#REF!</definedName>
    <definedName name="ввввввв">#REF!</definedName>
    <definedName name="врверве" localSheetId="0">#REF!</definedName>
    <definedName name="врверве">#REF!</definedName>
    <definedName name="и" localSheetId="0">#REF!</definedName>
    <definedName name="и">#REF!</definedName>
    <definedName name="итит" localSheetId="0">#REF!</definedName>
    <definedName name="итит">#REF!</definedName>
    <definedName name="итттт" localSheetId="0">#REF!</definedName>
    <definedName name="итттт">#REF!</definedName>
    <definedName name="ию" localSheetId="0">#REF!</definedName>
    <definedName name="ию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" localSheetId="0">#REF!</definedName>
    <definedName name="май">#REF!</definedName>
    <definedName name="март" localSheetId="0">#REF!</definedName>
    <definedName name="март">#REF!</definedName>
    <definedName name="ноябрь" localSheetId="0">#REF!</definedName>
    <definedName name="ноябрь">#REF!</definedName>
    <definedName name="о" localSheetId="0">#REF!</definedName>
    <definedName name="о">#REF!</definedName>
    <definedName name="окт" localSheetId="0">#REF!</definedName>
    <definedName name="окт">#REF!</definedName>
    <definedName name="октя" localSheetId="0">#REF!</definedName>
    <definedName name="октя">#REF!</definedName>
    <definedName name="оо" localSheetId="0">#REF!</definedName>
    <definedName name="оо">#REF!</definedName>
    <definedName name="ооо" localSheetId="0">#REF!</definedName>
    <definedName name="ооо">#REF!</definedName>
    <definedName name="пкккккп" localSheetId="0">#REF!</definedName>
    <definedName name="пкккккп">#REF!</definedName>
    <definedName name="ппппп" localSheetId="0">#REF!</definedName>
    <definedName name="ппппп">#REF!</definedName>
    <definedName name="ппппппп" localSheetId="0">#REF!</definedName>
    <definedName name="ппппппп">#REF!</definedName>
    <definedName name="прр" localSheetId="0">#REF!</definedName>
    <definedName name="прр">#REF!</definedName>
    <definedName name="ррро" localSheetId="0">#REF!</definedName>
    <definedName name="ррро">#REF!</definedName>
    <definedName name="ррррррррррр" localSheetId="0">#REF!</definedName>
    <definedName name="ррррррррррр">#REF!</definedName>
    <definedName name="се" localSheetId="0">#REF!</definedName>
    <definedName name="се">#REF!</definedName>
    <definedName name="сент" localSheetId="0">#REF!</definedName>
    <definedName name="сент">#REF!</definedName>
    <definedName name="сентяб" localSheetId="0">#REF!</definedName>
    <definedName name="сентяб">#REF!</definedName>
    <definedName name="сентябрь" localSheetId="0">#REF!</definedName>
    <definedName name="сентябрь">#REF!</definedName>
    <definedName name="сет" localSheetId="0">#REF!</definedName>
    <definedName name="сет">#REF!</definedName>
    <definedName name="фтфыыловыдлвфыодл" localSheetId="0">#REF!</definedName>
    <definedName name="фтфыыловыдлвфыодл">#REF!</definedName>
    <definedName name="ыв" localSheetId="0">#REF!</definedName>
    <definedName name="ыв">#REF!</definedName>
    <definedName name="ывар" localSheetId="0">#REF!</definedName>
    <definedName name="ывар">#REF!</definedName>
    <definedName name="ывы" localSheetId="0">#REF!</definedName>
    <definedName name="ывы">#REF!</definedName>
    <definedName name="ьбьб" localSheetId="0">#REF!</definedName>
    <definedName name="ьбьб">#REF!</definedName>
  </definedNames>
  <calcPr calcId="145621"/>
</workbook>
</file>

<file path=xl/calcChain.xml><?xml version="1.0" encoding="utf-8"?>
<calcChain xmlns="http://schemas.openxmlformats.org/spreadsheetml/2006/main">
  <c r="G42" i="1" l="1"/>
  <c r="D42" i="1" s="1"/>
  <c r="H41" i="1"/>
  <c r="G41" i="1"/>
  <c r="F41" i="1"/>
  <c r="D41" i="1"/>
  <c r="F39" i="1"/>
  <c r="D40" i="1"/>
  <c r="H39" i="1"/>
  <c r="G39" i="1"/>
  <c r="D38" i="1"/>
  <c r="D37" i="1"/>
  <c r="D36" i="1"/>
  <c r="D35" i="1"/>
  <c r="D34" i="1"/>
  <c r="D33" i="1"/>
  <c r="D32" i="1"/>
  <c r="E26" i="1"/>
  <c r="D30" i="1"/>
  <c r="G29" i="1"/>
  <c r="G27" i="1" s="1"/>
  <c r="E29" i="1"/>
  <c r="D28" i="1"/>
  <c r="E27" i="1"/>
  <c r="D25" i="1"/>
  <c r="D24" i="1"/>
  <c r="D23" i="1"/>
  <c r="G22" i="1"/>
  <c r="F22" i="1"/>
  <c r="G26" i="1" l="1"/>
  <c r="D39" i="1"/>
  <c r="F26" i="1"/>
  <c r="F27" i="1"/>
  <c r="H31" i="1"/>
  <c r="E22" i="1"/>
  <c r="D22" i="1" s="1"/>
  <c r="D31" i="1" l="1"/>
  <c r="H29" i="1"/>
  <c r="D29" i="1" l="1"/>
  <c r="H27" i="1"/>
  <c r="D27" i="1" s="1"/>
  <c r="H26" i="1"/>
  <c r="D26" i="1" s="1"/>
  <c r="D43" i="1" l="1"/>
  <c r="D44" i="1" l="1"/>
  <c r="H43" i="1"/>
</calcChain>
</file>

<file path=xl/sharedStrings.xml><?xml version="1.0" encoding="utf-8"?>
<sst xmlns="http://schemas.openxmlformats.org/spreadsheetml/2006/main" count="119" uniqueCount="76">
  <si>
    <t>Приложение № 1</t>
  </si>
  <si>
    <t>к Дополнительному соглашению № 2 от 01.01.2010 г.</t>
  </si>
  <si>
    <t>к Договору оказания услуг по передаче электрической энергии</t>
  </si>
  <si>
    <t>№ 01/П от 01.01.2008 г.</t>
  </si>
  <si>
    <t>Приложение № 3 к приложению № 5 от 01.01.2010 г.</t>
  </si>
  <si>
    <t>Сводная ведомость по передаче электроэнергии</t>
  </si>
  <si>
    <t>по сетям МУП "Кировская городская электрическая сеть"</t>
  </si>
  <si>
    <t>2020 год</t>
  </si>
  <si>
    <r>
      <t xml:space="preserve">Наименование сетевой организации: </t>
    </r>
    <r>
      <rPr>
        <b/>
        <sz val="12"/>
        <rFont val="Times New Roman"/>
        <family val="1"/>
        <charset val="204"/>
      </rPr>
      <t>МУП "Кировская городская электрическая сеть"</t>
    </r>
  </si>
  <si>
    <r>
      <t xml:space="preserve">Наименование ГП/ЭСК: </t>
    </r>
    <r>
      <rPr>
        <b/>
        <sz val="12"/>
        <rFont val="Times New Roman"/>
        <family val="1"/>
        <charset val="204"/>
      </rPr>
      <t>АО "АтомЭнергоСбыт", ООО "ХЭСК"</t>
    </r>
  </si>
  <si>
    <t>№ п/п</t>
  </si>
  <si>
    <t>Показатели</t>
  </si>
  <si>
    <t>ед. измер.</t>
  </si>
  <si>
    <t>факт</t>
  </si>
  <si>
    <t>ед.</t>
  </si>
  <si>
    <t>всего</t>
  </si>
  <si>
    <t>ВН</t>
  </si>
  <si>
    <t>СН1</t>
  </si>
  <si>
    <t>СН2</t>
  </si>
  <si>
    <t>НН</t>
  </si>
  <si>
    <t>измер.</t>
  </si>
  <si>
    <t>1.</t>
  </si>
  <si>
    <t>Отпущено в сеть Исполнителя (п.1.1+п.1.2),  в том числе из сетей:</t>
  </si>
  <si>
    <t>кВтч</t>
  </si>
  <si>
    <t>МВт</t>
  </si>
  <si>
    <t>1.1</t>
  </si>
  <si>
    <t>ПАО "МРСК Северо-Запада"</t>
  </si>
  <si>
    <t>1.2</t>
  </si>
  <si>
    <t xml:space="preserve">АО "Апатит" </t>
  </si>
  <si>
    <t>2.</t>
  </si>
  <si>
    <t xml:space="preserve">Полезный отпуск других сбытовых компаний (ООО "ХЭСК") </t>
  </si>
  <si>
    <t>3.</t>
  </si>
  <si>
    <t>Полезный отпуск Гарантирующего поставщика всего  (п.3.1.+3.2.):</t>
  </si>
  <si>
    <t>3.1.</t>
  </si>
  <si>
    <t>Отпущено потребителям АО "АтомЭнергоСбыт"(3.1.1.+3.1.2+ дкп):</t>
  </si>
  <si>
    <t>по договорам купли-продажи:</t>
  </si>
  <si>
    <t>3.1.1.</t>
  </si>
  <si>
    <t>по одноставочному тарифу :</t>
  </si>
  <si>
    <t>3.1.1.1</t>
  </si>
  <si>
    <t>Потребители - юридические лица</t>
  </si>
  <si>
    <t>3.1.1.2</t>
  </si>
  <si>
    <t xml:space="preserve">Граждане-потребители всего (п.3.1.2.2.1 - п. 3.1.2.2.7.) в том числе: </t>
  </si>
  <si>
    <t>3.1.1.2.1</t>
  </si>
  <si>
    <t>Граждане-потребители, проживающие в городских населенных пунктах, в домах оборудованных газовыми плитами и приравненные к ним</t>
  </si>
  <si>
    <t>3.1.1.2.2</t>
  </si>
  <si>
    <t>Граждане-потребители, проживающие в городских населённых пунктах, в домах оборудованных электрическими плитами и приравненные к ним</t>
  </si>
  <si>
    <t>3.1.1.2.3</t>
  </si>
  <si>
    <t>Гражданае-потребители, проживающие в сельских населенных пунктах и приравненные к ним</t>
  </si>
  <si>
    <t>3.1.1.2.4</t>
  </si>
  <si>
    <t>Приравненные к населению категории потребителей: садоводческие, огороднические или дачные некоммерческие объединения граждан</t>
  </si>
  <si>
    <t>3.1.1.2.5</t>
  </si>
  <si>
    <t>Приравненные к населению категории потребителей: содержание осужденных</t>
  </si>
  <si>
    <t>3.1.1.2.6</t>
  </si>
  <si>
    <t>Приравненные к населению категории потребителей: религиозные организации</t>
  </si>
  <si>
    <t>3.1.1.2.7</t>
  </si>
  <si>
    <t>Приравненные к населению категории потребителей: некоммерческие объединения граждан (гаражно-строительные, гаражные кооперативы), хозпостройки, гаражи физических лиц</t>
  </si>
  <si>
    <t>3.1.2.</t>
  </si>
  <si>
    <t>по двухставочному тарифу - потребители юридические лица:</t>
  </si>
  <si>
    <t>3.1.2.1</t>
  </si>
  <si>
    <t>Электроэнергия</t>
  </si>
  <si>
    <t>3.1.2.2</t>
  </si>
  <si>
    <t>Мощность</t>
  </si>
  <si>
    <t>кВт</t>
  </si>
  <si>
    <t>3.2.</t>
  </si>
  <si>
    <t>Собственное потребление Потребителя</t>
  </si>
  <si>
    <t>4.</t>
  </si>
  <si>
    <t>Потери в сетях (п.1-п.2-п.3)</t>
  </si>
  <si>
    <t>4.1.</t>
  </si>
  <si>
    <t>Потери в сетях %</t>
  </si>
  <si>
    <t>лк65</t>
  </si>
  <si>
    <t>Представитель Исполнителя.......................................................................................................................................................</t>
  </si>
  <si>
    <t>Тарабанько А.М.</t>
  </si>
  <si>
    <t>М.П.</t>
  </si>
  <si>
    <t>Представитель ПАО "МРСК Северо-Запада"............................................................................................................................</t>
  </si>
  <si>
    <t>Представитель АО "АтомЭнергоСбыт".....................................................................................................................................</t>
  </si>
  <si>
    <t>Представитель ООО "ХЭСК".....................................................................................................................................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</si>
</sst>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  <numFmt numFmtId="169" formatCode="_-* #,##0.00\ _₽_-;\-* #,##0.00\ _₽_-;_-* &quot;-&quot;??\ _₽_-;_-@_-"/>
  </numFmts>
  <fonts count="3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ahoma"/>
      <family val="2"/>
      <charset val="204"/>
    </font>
    <font>
      <sz val="12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Arial Cyr"/>
      <family val="2"/>
      <charset val="204"/>
    </font>
    <font>
      <sz val="9"/>
      <color indexed="1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>
      <alignment horizontal="left" vertical="center"/>
    </xf>
    <xf numFmtId="0" fontId="16" fillId="0" borderId="0"/>
    <xf numFmtId="164" fontId="16" fillId="0" borderId="0"/>
    <xf numFmtId="0" fontId="17" fillId="0" borderId="0"/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9" fillId="0" borderId="16" applyNumberFormat="0" applyAlignment="0">
      <protection locked="0"/>
    </xf>
    <xf numFmtId="165" fontId="20" fillId="0" borderId="0" applyFont="0" applyFill="0" applyBorder="0" applyAlignment="0" applyProtection="0"/>
    <xf numFmtId="166" fontId="12" fillId="4" borderId="0">
      <protection locked="0"/>
    </xf>
    <xf numFmtId="0" fontId="21" fillId="0" borderId="0" applyFill="0" applyBorder="0" applyProtection="0">
      <alignment vertical="center"/>
    </xf>
    <xf numFmtId="167" fontId="12" fillId="4" borderId="0">
      <protection locked="0"/>
    </xf>
    <xf numFmtId="168" fontId="12" fillId="4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5" borderId="16" applyNumberFormat="0" applyAlignment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/>
    <xf numFmtId="0" fontId="21" fillId="0" borderId="0" applyFill="0" applyBorder="0" applyProtection="0">
      <alignment vertical="center"/>
    </xf>
    <xf numFmtId="0" fontId="21" fillId="0" borderId="0" applyFill="0" applyBorder="0" applyProtection="0">
      <alignment vertical="center"/>
    </xf>
    <xf numFmtId="49" fontId="26" fillId="6" borderId="17" applyNumberFormat="0">
      <alignment horizontal="center" vertical="center"/>
    </xf>
    <xf numFmtId="0" fontId="27" fillId="7" borderId="16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32" fillId="0" borderId="18" applyBorder="0">
      <alignment horizontal="center" vertical="center" wrapText="1"/>
    </xf>
    <xf numFmtId="49" fontId="12" fillId="0" borderId="0" applyBorder="0">
      <alignment vertical="top"/>
    </xf>
    <xf numFmtId="49" fontId="1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4" fillId="8" borderId="0" applyNumberFormat="0" applyBorder="0" applyAlignment="0">
      <alignment horizontal="left" vertical="center"/>
    </xf>
    <xf numFmtId="0" fontId="33" fillId="0" borderId="0"/>
    <xf numFmtId="0" fontId="2" fillId="0" borderId="0"/>
    <xf numFmtId="49" fontId="12" fillId="8" borderId="0" applyBorder="0">
      <alignment vertical="top"/>
    </xf>
    <xf numFmtId="0" fontId="12" fillId="0" borderId="0">
      <alignment horizontal="left" vertical="center"/>
    </xf>
    <xf numFmtId="9" fontId="2" fillId="0" borderId="0" applyFont="0" applyFill="0" applyBorder="0" applyAlignment="0" applyProtection="0"/>
    <xf numFmtId="0" fontId="16" fillId="0" borderId="0"/>
    <xf numFmtId="169" fontId="2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2" borderId="0" xfId="0" applyFill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6" fillId="2" borderId="0" xfId="0" applyFont="1" applyFill="1"/>
    <xf numFmtId="0" fontId="7" fillId="0" borderId="0" xfId="0" applyFont="1" applyBorder="1" applyAlignment="1"/>
    <xf numFmtId="0" fontId="7" fillId="2" borderId="0" xfId="0" applyFont="1" applyFill="1" applyBorder="1" applyAlignment="1"/>
    <xf numFmtId="3" fontId="7" fillId="2" borderId="0" xfId="0" applyNumberFormat="1" applyFont="1" applyFill="1" applyBorder="1" applyAlignment="1"/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0" fontId="8" fillId="0" borderId="6" xfId="0" applyFont="1" applyBorder="1" applyAlignment="1">
      <alignment horizontal="center"/>
    </xf>
    <xf numFmtId="3" fontId="10" fillId="2" borderId="6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0" fillId="0" borderId="6" xfId="0" applyNumberFormat="1" applyBorder="1"/>
    <xf numFmtId="49" fontId="7" fillId="0" borderId="6" xfId="0" applyNumberFormat="1" applyFont="1" applyBorder="1" applyAlignment="1">
      <alignment horizontal="center"/>
    </xf>
    <xf numFmtId="0" fontId="7" fillId="0" borderId="6" xfId="0" applyFont="1" applyBorder="1"/>
    <xf numFmtId="3" fontId="10" fillId="0" borderId="6" xfId="2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wrapText="1"/>
    </xf>
    <xf numFmtId="3" fontId="0" fillId="2" borderId="6" xfId="0" applyNumberFormat="1" applyFill="1" applyBorder="1"/>
    <xf numFmtId="49" fontId="8" fillId="2" borderId="8" xfId="0" applyNumberFormat="1" applyFont="1" applyFill="1" applyBorder="1" applyAlignment="1">
      <alignment horizontal="center"/>
    </xf>
    <xf numFmtId="0" fontId="8" fillId="0" borderId="6" xfId="0" applyFont="1" applyBorder="1" applyAlignment="1">
      <alignment wrapText="1"/>
    </xf>
    <xf numFmtId="3" fontId="11" fillId="2" borderId="6" xfId="0" applyNumberFormat="1" applyFont="1" applyFill="1" applyBorder="1" applyAlignment="1">
      <alignment horizontal="right"/>
    </xf>
    <xf numFmtId="3" fontId="10" fillId="0" borderId="1" xfId="2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0" fillId="0" borderId="0" xfId="0" applyNumberFormat="1"/>
    <xf numFmtId="3" fontId="7" fillId="2" borderId="6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49" fontId="8" fillId="0" borderId="6" xfId="2" applyNumberFormat="1" applyFont="1" applyBorder="1" applyAlignment="1">
      <alignment horizontal="center"/>
    </xf>
    <xf numFmtId="0" fontId="8" fillId="0" borderId="6" xfId="0" applyFont="1" applyBorder="1"/>
    <xf numFmtId="49" fontId="7" fillId="0" borderId="6" xfId="2" applyNumberFormat="1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49" fontId="7" fillId="0" borderId="1" xfId="2" applyNumberFormat="1" applyFont="1" applyBorder="1" applyAlignment="1">
      <alignment horizontal="center"/>
    </xf>
    <xf numFmtId="0" fontId="7" fillId="0" borderId="5" xfId="3" applyFont="1" applyBorder="1" applyAlignment="1">
      <alignment vertical="center" wrapText="1"/>
    </xf>
    <xf numFmtId="0" fontId="7" fillId="0" borderId="6" xfId="3" applyFont="1" applyBorder="1" applyAlignment="1">
      <alignment horizontal="center"/>
    </xf>
    <xf numFmtId="3" fontId="10" fillId="2" borderId="6" xfId="3" applyNumberFormat="1" applyFont="1" applyFill="1" applyBorder="1" applyAlignment="1">
      <alignment horizontal="right"/>
    </xf>
    <xf numFmtId="0" fontId="10" fillId="2" borderId="10" xfId="3" applyFont="1" applyFill="1" applyBorder="1" applyAlignment="1">
      <alignment horizontal="right"/>
    </xf>
    <xf numFmtId="3" fontId="11" fillId="2" borderId="6" xfId="3" applyNumberFormat="1" applyFont="1" applyFill="1" applyBorder="1" applyAlignment="1">
      <alignment horizontal="right"/>
    </xf>
    <xf numFmtId="3" fontId="7" fillId="2" borderId="6" xfId="3" applyNumberFormat="1" applyFont="1" applyFill="1" applyBorder="1" applyAlignment="1">
      <alignment horizontal="right"/>
    </xf>
    <xf numFmtId="49" fontId="7" fillId="0" borderId="11" xfId="2" applyNumberFormat="1" applyFont="1" applyBorder="1" applyAlignment="1">
      <alignment horizontal="center"/>
    </xf>
    <xf numFmtId="0" fontId="7" fillId="0" borderId="5" xfId="3" applyFont="1" applyFill="1" applyBorder="1" applyAlignment="1">
      <alignment vertical="center" wrapText="1"/>
    </xf>
    <xf numFmtId="0" fontId="7" fillId="0" borderId="12" xfId="3" applyFont="1" applyBorder="1" applyAlignment="1">
      <alignment horizontal="center"/>
    </xf>
    <xf numFmtId="0" fontId="10" fillId="2" borderId="13" xfId="3" applyFont="1" applyFill="1" applyBorder="1" applyAlignment="1">
      <alignment horizontal="right"/>
    </xf>
    <xf numFmtId="0" fontId="10" fillId="2" borderId="5" xfId="3" applyFont="1" applyFill="1" applyBorder="1" applyAlignment="1">
      <alignment horizontal="right"/>
    </xf>
    <xf numFmtId="3" fontId="7" fillId="2" borderId="10" xfId="3" applyNumberFormat="1" applyFont="1" applyFill="1" applyBorder="1" applyAlignment="1">
      <alignment horizontal="right"/>
    </xf>
    <xf numFmtId="0" fontId="10" fillId="2" borderId="14" xfId="3" applyFont="1" applyFill="1" applyBorder="1" applyAlignment="1">
      <alignment horizontal="right"/>
    </xf>
    <xf numFmtId="3" fontId="7" fillId="2" borderId="13" xfId="3" applyNumberFormat="1" applyFont="1" applyFill="1" applyBorder="1" applyAlignment="1">
      <alignment horizontal="right"/>
    </xf>
    <xf numFmtId="0" fontId="7" fillId="0" borderId="1" xfId="3" applyFont="1" applyFill="1" applyBorder="1" applyAlignment="1">
      <alignment vertical="center" wrapText="1"/>
    </xf>
    <xf numFmtId="0" fontId="7" fillId="2" borderId="6" xfId="3" applyFont="1" applyFill="1" applyBorder="1" applyAlignment="1">
      <alignment vertical="center" wrapText="1"/>
    </xf>
    <xf numFmtId="49" fontId="8" fillId="0" borderId="15" xfId="2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0" fontId="7" fillId="2" borderId="6" xfId="0" applyFont="1" applyFill="1" applyBorder="1"/>
    <xf numFmtId="49" fontId="8" fillId="0" borderId="6" xfId="0" applyNumberFormat="1" applyFont="1" applyBorder="1" applyAlignment="1">
      <alignment horizontal="center"/>
    </xf>
    <xf numFmtId="0" fontId="6" fillId="0" borderId="6" xfId="0" applyFont="1" applyBorder="1"/>
    <xf numFmtId="10" fontId="7" fillId="2" borderId="6" xfId="1" applyNumberFormat="1" applyFont="1" applyFill="1" applyBorder="1" applyAlignment="1"/>
    <xf numFmtId="0" fontId="6" fillId="2" borderId="6" xfId="0" applyFont="1" applyFill="1" applyBorder="1"/>
    <xf numFmtId="3" fontId="7" fillId="2" borderId="6" xfId="0" applyNumberFormat="1" applyFont="1" applyFill="1" applyBorder="1"/>
    <xf numFmtId="10" fontId="7" fillId="2" borderId="0" xfId="1" applyNumberFormat="1" applyFont="1" applyFill="1" applyBorder="1" applyAlignment="1"/>
    <xf numFmtId="3" fontId="6" fillId="2" borderId="0" xfId="0" applyNumberFormat="1" applyFont="1" applyFill="1"/>
    <xf numFmtId="0" fontId="13" fillId="3" borderId="7" xfId="0" applyFont="1" applyFill="1" applyBorder="1" applyAlignment="1">
      <alignment horizontal="center"/>
    </xf>
    <xf numFmtId="0" fontId="14" fillId="0" borderId="0" xfId="0" applyFont="1" applyBorder="1" applyAlignment="1"/>
    <xf numFmtId="3" fontId="14" fillId="0" borderId="0" xfId="0" applyNumberFormat="1" applyFont="1"/>
    <xf numFmtId="0" fontId="14" fillId="2" borderId="0" xfId="0" applyFont="1" applyFill="1" applyBorder="1" applyAlignment="1"/>
    <xf numFmtId="0" fontId="14" fillId="2" borderId="0" xfId="0" applyFont="1" applyFill="1"/>
    <xf numFmtId="0" fontId="14" fillId="0" borderId="0" xfId="0" applyFont="1"/>
    <xf numFmtId="0" fontId="14" fillId="0" borderId="0" xfId="0" applyFont="1" applyBorder="1"/>
    <xf numFmtId="0" fontId="15" fillId="0" borderId="0" xfId="0" applyFont="1"/>
    <xf numFmtId="0" fontId="15" fillId="2" borderId="0" xfId="0" applyFont="1" applyFill="1"/>
  </cellXfs>
  <cellStyles count="5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Ввод  2" xfId="33"/>
    <cellStyle name="Гиперссылка 2 2 2" xfId="34"/>
    <cellStyle name="Гиперссылка 4 6" xfId="35"/>
    <cellStyle name="Гиперссылка 5" xfId="36"/>
    <cellStyle name="Заголовок" xfId="37"/>
    <cellStyle name="ЗаголовокСтолбца" xfId="38"/>
    <cellStyle name="Обычный" xfId="0" builtinId="0"/>
    <cellStyle name="Обычный 10" xfId="39"/>
    <cellStyle name="Обычный 10 2" xfId="40"/>
    <cellStyle name="Обычный 11" xfId="41"/>
    <cellStyle name="Обычный 11 2" xfId="42"/>
    <cellStyle name="Обычный 12 3 2" xfId="43"/>
    <cellStyle name="Обычный 12 3 2 2" xfId="44"/>
    <cellStyle name="Обычный 2" xfId="45"/>
    <cellStyle name="Обычный 2 14" xfId="46"/>
    <cellStyle name="Обычный 2 2" xfId="3"/>
    <cellStyle name="Обычный 2 2 2" xfId="2"/>
    <cellStyle name="Обычный 23" xfId="47"/>
    <cellStyle name="Обычный 3" xfId="48"/>
    <cellStyle name="Обычный 3 3 2" xfId="49"/>
    <cellStyle name="Обычный 4" xfId="50"/>
    <cellStyle name="Процентный" xfId="1" builtinId="5"/>
    <cellStyle name="Процентный 2" xfId="51"/>
    <cellStyle name="Стиль 1" xfId="52"/>
    <cellStyle name="Финансовы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3;&#1045;&#1056;&#1043;&#1054;_&#1050;&#1054;&#1053;&#1058;&#1056;&#1054;&#1051;&#1068;/&#1061;&#1088;&#1080;&#1089;&#1090;&#1086;&#1077;&#1074;&#1072;&#1058;.&#1055;/&#1054;&#1090;&#1095;&#1077;&#1090;&#1099;/2020/&#1057;&#1074;&#1086;&#1076;&#1085;&#1072;&#1103;%20&#1074;&#1077;&#1076;&#1086;&#1084;&#1086;&#1089;&#1090;&#1100;%20&#1087;&#1077;&#1088;&#1077;&#1076;&#1072;&#1095;&#107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020"/>
    </sheetNames>
    <sheetDataSet>
      <sheetData sheetId="0">
        <row r="41">
          <cell r="F41">
            <v>4</v>
          </cell>
          <cell r="G41">
            <v>383</v>
          </cell>
          <cell r="H41">
            <v>90</v>
          </cell>
        </row>
        <row r="42">
          <cell r="G42">
            <v>133854</v>
          </cell>
        </row>
      </sheetData>
      <sheetData sheetId="1">
        <row r="40">
          <cell r="F40">
            <v>3</v>
          </cell>
          <cell r="G40">
            <v>635</v>
          </cell>
          <cell r="H40">
            <v>98</v>
          </cell>
        </row>
        <row r="41">
          <cell r="G41">
            <v>91538</v>
          </cell>
        </row>
      </sheetData>
      <sheetData sheetId="2">
        <row r="40">
          <cell r="F40">
            <v>3</v>
          </cell>
          <cell r="G40">
            <v>585</v>
          </cell>
          <cell r="H40">
            <v>90</v>
          </cell>
        </row>
        <row r="41">
          <cell r="G41">
            <v>38272</v>
          </cell>
        </row>
      </sheetData>
      <sheetData sheetId="3">
        <row r="40">
          <cell r="F40">
            <v>3</v>
          </cell>
          <cell r="G40">
            <v>550</v>
          </cell>
          <cell r="H40">
            <v>87</v>
          </cell>
        </row>
        <row r="41">
          <cell r="G41">
            <v>18940</v>
          </cell>
        </row>
      </sheetData>
      <sheetData sheetId="4">
        <row r="40">
          <cell r="F40">
            <v>4</v>
          </cell>
          <cell r="G40">
            <v>533</v>
          </cell>
          <cell r="H40">
            <v>76</v>
          </cell>
        </row>
        <row r="41">
          <cell r="G41">
            <v>11034</v>
          </cell>
        </row>
      </sheetData>
      <sheetData sheetId="5">
        <row r="40">
          <cell r="F40">
            <v>4</v>
          </cell>
          <cell r="G40">
            <v>422</v>
          </cell>
          <cell r="H40">
            <v>55</v>
          </cell>
        </row>
        <row r="41">
          <cell r="G41">
            <v>2671</v>
          </cell>
        </row>
      </sheetData>
      <sheetData sheetId="6">
        <row r="40">
          <cell r="F40">
            <v>4</v>
          </cell>
          <cell r="G40">
            <v>386</v>
          </cell>
          <cell r="H40">
            <v>57</v>
          </cell>
        </row>
        <row r="41">
          <cell r="G41">
            <v>382</v>
          </cell>
        </row>
      </sheetData>
      <sheetData sheetId="7">
        <row r="40">
          <cell r="F40">
            <v>4</v>
          </cell>
          <cell r="G40">
            <v>405</v>
          </cell>
          <cell r="H40">
            <v>62</v>
          </cell>
        </row>
        <row r="41">
          <cell r="G41">
            <v>1371</v>
          </cell>
        </row>
      </sheetData>
      <sheetData sheetId="8">
        <row r="40">
          <cell r="F40">
            <v>4</v>
          </cell>
          <cell r="G40">
            <v>472</v>
          </cell>
          <cell r="H40">
            <v>73</v>
          </cell>
        </row>
        <row r="41">
          <cell r="G41">
            <v>10352</v>
          </cell>
        </row>
      </sheetData>
      <sheetData sheetId="9">
        <row r="40">
          <cell r="F40">
            <v>3</v>
          </cell>
          <cell r="G40">
            <v>533</v>
          </cell>
          <cell r="H40">
            <v>83</v>
          </cell>
        </row>
        <row r="41">
          <cell r="G41">
            <v>42232</v>
          </cell>
        </row>
      </sheetData>
      <sheetData sheetId="10">
        <row r="40">
          <cell r="F40">
            <v>3</v>
          </cell>
          <cell r="G40">
            <v>542</v>
          </cell>
          <cell r="H40">
            <v>89</v>
          </cell>
        </row>
        <row r="41">
          <cell r="G41">
            <v>64328</v>
          </cell>
        </row>
      </sheetData>
      <sheetData sheetId="11">
        <row r="40">
          <cell r="F40">
            <v>3</v>
          </cell>
          <cell r="G40">
            <v>578</v>
          </cell>
          <cell r="H40">
            <v>97</v>
          </cell>
        </row>
        <row r="41">
          <cell r="G41">
            <v>134197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70" zoomScaleNormal="70" workbookViewId="0">
      <selection activeCell="L26" sqref="L26"/>
    </sheetView>
  </sheetViews>
  <sheetFormatPr defaultColWidth="11.5703125" defaultRowHeight="12.75" x14ac:dyDescent="0.2"/>
  <cols>
    <col min="1" max="1" width="10.7109375" customWidth="1"/>
    <col min="2" max="2" width="52.42578125" customWidth="1"/>
    <col min="3" max="3" width="8.5703125" customWidth="1"/>
    <col min="4" max="4" width="14.5703125" style="3" customWidth="1"/>
    <col min="5" max="5" width="13.5703125" style="3" customWidth="1"/>
    <col min="6" max="6" width="11.7109375" style="3" customWidth="1"/>
    <col min="7" max="7" width="13.140625" style="3" customWidth="1"/>
    <col min="8" max="8" width="17.5703125" style="3" customWidth="1"/>
    <col min="9" max="9" width="0.42578125" hidden="1" customWidth="1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">
      <c r="A4" s="2" t="s">
        <v>3</v>
      </c>
      <c r="B4" s="2"/>
      <c r="C4" s="2"/>
      <c r="D4" s="2"/>
      <c r="E4" s="2"/>
      <c r="F4" s="2"/>
      <c r="G4" s="2"/>
      <c r="H4" s="2"/>
    </row>
    <row r="5" spans="1:8" x14ac:dyDescent="0.2">
      <c r="A5" s="1" t="s">
        <v>4</v>
      </c>
      <c r="B5" s="1"/>
      <c r="C5" s="1"/>
      <c r="D5" s="1"/>
      <c r="E5" s="1"/>
      <c r="F5" s="1"/>
      <c r="G5" s="1"/>
      <c r="H5" s="1"/>
    </row>
    <row r="6" spans="1:8" x14ac:dyDescent="0.2">
      <c r="A6" s="1" t="s">
        <v>2</v>
      </c>
      <c r="B6" s="1"/>
      <c r="C6" s="1"/>
      <c r="D6" s="1"/>
      <c r="E6" s="1"/>
      <c r="F6" s="1"/>
      <c r="G6" s="1"/>
      <c r="H6" s="1"/>
    </row>
    <row r="7" spans="1:8" x14ac:dyDescent="0.2">
      <c r="A7" s="1" t="s">
        <v>3</v>
      </c>
      <c r="B7" s="1"/>
      <c r="C7" s="1"/>
      <c r="D7" s="1"/>
      <c r="E7" s="1"/>
      <c r="F7" s="1"/>
      <c r="G7" s="1"/>
      <c r="H7" s="1"/>
    </row>
    <row r="8" spans="1:8" x14ac:dyDescent="0.2">
      <c r="D8"/>
    </row>
    <row r="9" spans="1:8" x14ac:dyDescent="0.2">
      <c r="D9"/>
    </row>
    <row r="10" spans="1:8" x14ac:dyDescent="0.2">
      <c r="D10"/>
    </row>
    <row r="11" spans="1:8" ht="16.5" x14ac:dyDescent="0.25">
      <c r="A11" s="4" t="s">
        <v>5</v>
      </c>
      <c r="B11" s="4"/>
      <c r="C11" s="4"/>
      <c r="D11" s="4"/>
      <c r="E11" s="4"/>
      <c r="F11" s="4"/>
      <c r="G11" s="4"/>
      <c r="H11" s="4"/>
    </row>
    <row r="12" spans="1:8" ht="16.5" x14ac:dyDescent="0.25">
      <c r="A12" s="4" t="s">
        <v>6</v>
      </c>
      <c r="B12" s="4"/>
      <c r="C12" s="4"/>
      <c r="D12" s="4"/>
      <c r="E12" s="4"/>
      <c r="F12" s="4"/>
      <c r="G12" s="4"/>
      <c r="H12" s="4"/>
    </row>
    <row r="13" spans="1:8" ht="16.5" x14ac:dyDescent="0.25">
      <c r="A13" s="4" t="s">
        <v>7</v>
      </c>
      <c r="B13" s="4"/>
      <c r="C13" s="4"/>
      <c r="D13" s="4"/>
      <c r="E13" s="4"/>
      <c r="F13" s="4"/>
      <c r="G13" s="4"/>
      <c r="H13" s="4"/>
    </row>
    <row r="14" spans="1:8" x14ac:dyDescent="0.2">
      <c r="A14" s="5"/>
      <c r="B14" s="5"/>
      <c r="C14" s="5"/>
      <c r="D14" s="5"/>
      <c r="E14" s="6"/>
      <c r="F14" s="6"/>
      <c r="G14" s="6"/>
      <c r="H14" s="6"/>
    </row>
    <row r="15" spans="1:8" x14ac:dyDescent="0.2">
      <c r="A15" s="5"/>
      <c r="B15" s="5"/>
      <c r="C15" s="5"/>
      <c r="D15" s="5"/>
      <c r="E15" s="6"/>
      <c r="F15" s="6"/>
      <c r="G15" s="6"/>
      <c r="H15" s="6"/>
    </row>
    <row r="16" spans="1:8" ht="15.75" x14ac:dyDescent="0.25">
      <c r="A16" s="7" t="s">
        <v>8</v>
      </c>
      <c r="B16" s="7"/>
      <c r="C16" s="7"/>
      <c r="D16" s="7"/>
      <c r="E16" s="8"/>
      <c r="F16" s="8"/>
      <c r="G16" s="9"/>
      <c r="H16" s="8"/>
    </row>
    <row r="17" spans="1:12" ht="15.75" x14ac:dyDescent="0.25">
      <c r="A17" s="10" t="s">
        <v>9</v>
      </c>
      <c r="B17" s="10"/>
      <c r="C17" s="10"/>
      <c r="D17" s="10"/>
      <c r="E17" s="10"/>
      <c r="F17" s="10"/>
      <c r="G17" s="10"/>
      <c r="H17" s="10"/>
    </row>
    <row r="19" spans="1:12" ht="15.75" customHeight="1" x14ac:dyDescent="0.25">
      <c r="A19" s="11" t="s">
        <v>10</v>
      </c>
      <c r="B19" s="11" t="s">
        <v>11</v>
      </c>
      <c r="C19" s="12" t="s">
        <v>12</v>
      </c>
      <c r="D19" s="13" t="s">
        <v>13</v>
      </c>
      <c r="E19" s="14"/>
      <c r="F19" s="14"/>
      <c r="G19" s="14"/>
      <c r="H19" s="15"/>
      <c r="I19" s="16" t="s">
        <v>14</v>
      </c>
    </row>
    <row r="20" spans="1:12" ht="15.75" x14ac:dyDescent="0.25">
      <c r="A20" s="17"/>
      <c r="B20" s="17"/>
      <c r="C20" s="18"/>
      <c r="D20" s="19" t="s">
        <v>15</v>
      </c>
      <c r="E20" s="20" t="s">
        <v>16</v>
      </c>
      <c r="F20" s="21" t="s">
        <v>17</v>
      </c>
      <c r="G20" s="20" t="s">
        <v>18</v>
      </c>
      <c r="H20" s="22" t="s">
        <v>19</v>
      </c>
      <c r="I20" s="23" t="s">
        <v>20</v>
      </c>
    </row>
    <row r="21" spans="1:12" ht="15.75" x14ac:dyDescent="0.25">
      <c r="A21" s="24">
        <v>1</v>
      </c>
      <c r="B21" s="24">
        <v>2</v>
      </c>
      <c r="C21" s="24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  <c r="I21" s="24">
        <v>3</v>
      </c>
    </row>
    <row r="22" spans="1:12" ht="31.5" x14ac:dyDescent="0.25">
      <c r="A22" s="26" t="s">
        <v>21</v>
      </c>
      <c r="B22" s="27" t="s">
        <v>22</v>
      </c>
      <c r="C22" s="28" t="s">
        <v>23</v>
      </c>
      <c r="D22" s="29">
        <f>SUM(E22:H22)</f>
        <v>103469478</v>
      </c>
      <c r="E22" s="30">
        <f>SUM(E23:E24)</f>
        <v>85422894</v>
      </c>
      <c r="F22" s="30">
        <f>SUM(F23:F24)</f>
        <v>7777047</v>
      </c>
      <c r="G22" s="30">
        <f>SUM(G23:G24)</f>
        <v>10269537</v>
      </c>
      <c r="H22" s="30"/>
      <c r="I22" s="31" t="s">
        <v>24</v>
      </c>
    </row>
    <row r="23" spans="1:12" ht="15.75" x14ac:dyDescent="0.25">
      <c r="A23" s="32" t="s">
        <v>25</v>
      </c>
      <c r="B23" s="33" t="s">
        <v>26</v>
      </c>
      <c r="C23" s="24" t="s">
        <v>23</v>
      </c>
      <c r="D23" s="29">
        <f t="shared" ref="D23:D41" si="0">SUM(E23:H23)</f>
        <v>57000913</v>
      </c>
      <c r="E23" s="34">
        <v>57000913</v>
      </c>
      <c r="F23" s="34"/>
      <c r="G23" s="34"/>
      <c r="H23" s="35"/>
      <c r="I23" s="31" t="s">
        <v>24</v>
      </c>
    </row>
    <row r="24" spans="1:12" s="3" customFormat="1" ht="15.75" x14ac:dyDescent="0.25">
      <c r="A24" s="36" t="s">
        <v>27</v>
      </c>
      <c r="B24" s="37" t="s">
        <v>28</v>
      </c>
      <c r="C24" s="25" t="s">
        <v>23</v>
      </c>
      <c r="D24" s="29">
        <f>SUM(E24:H24)</f>
        <v>46468565</v>
      </c>
      <c r="E24" s="34">
        <v>28421981</v>
      </c>
      <c r="F24" s="34">
        <v>7777047</v>
      </c>
      <c r="G24" s="34">
        <v>10269537</v>
      </c>
      <c r="H24" s="35"/>
      <c r="I24" s="38" t="s">
        <v>24</v>
      </c>
    </row>
    <row r="25" spans="1:12" s="3" customFormat="1" ht="32.25" customHeight="1" x14ac:dyDescent="0.25">
      <c r="A25" s="39" t="s">
        <v>29</v>
      </c>
      <c r="B25" s="40" t="s">
        <v>30</v>
      </c>
      <c r="C25" s="25" t="s">
        <v>23</v>
      </c>
      <c r="D25" s="41">
        <f t="shared" ref="D25:D29" si="1">SUM(E25:H25)</f>
        <v>769609</v>
      </c>
      <c r="E25" s="42"/>
      <c r="F25" s="34">
        <v>769609</v>
      </c>
      <c r="G25" s="42"/>
      <c r="H25" s="43"/>
      <c r="I25" s="31" t="s">
        <v>24</v>
      </c>
    </row>
    <row r="26" spans="1:12" ht="30.75" customHeight="1" x14ac:dyDescent="0.25">
      <c r="A26" s="26" t="s">
        <v>31</v>
      </c>
      <c r="B26" s="40" t="s">
        <v>32</v>
      </c>
      <c r="C26" s="28" t="s">
        <v>23</v>
      </c>
      <c r="D26" s="44">
        <f>SUM(E26:H26)</f>
        <v>89878613</v>
      </c>
      <c r="E26" s="41">
        <f>E30</f>
        <v>19928767</v>
      </c>
      <c r="F26" s="44">
        <f>F29+F39</f>
        <v>28592</v>
      </c>
      <c r="G26" s="44">
        <f>G29+G39+G42+G28</f>
        <v>21761986</v>
      </c>
      <c r="H26" s="44">
        <f>H29+H39+H28</f>
        <v>48159268</v>
      </c>
      <c r="I26" s="31" t="s">
        <v>24</v>
      </c>
      <c r="L26" s="45"/>
    </row>
    <row r="27" spans="1:12" ht="36.75" customHeight="1" x14ac:dyDescent="0.25">
      <c r="A27" s="26" t="s">
        <v>33</v>
      </c>
      <c r="B27" s="40" t="s">
        <v>34</v>
      </c>
      <c r="C27" s="28" t="s">
        <v>23</v>
      </c>
      <c r="D27" s="44">
        <f>SUM(E27:H27)</f>
        <v>89329442</v>
      </c>
      <c r="E27" s="44">
        <f>E30</f>
        <v>19928767</v>
      </c>
      <c r="F27" s="44">
        <f>F29+F39</f>
        <v>28592</v>
      </c>
      <c r="G27" s="44">
        <f>G29+G39+G28</f>
        <v>21212815</v>
      </c>
      <c r="H27" s="44">
        <f>H29+H39+H28</f>
        <v>48159268</v>
      </c>
      <c r="I27" s="31" t="s">
        <v>24</v>
      </c>
    </row>
    <row r="28" spans="1:12" ht="36.75" customHeight="1" x14ac:dyDescent="0.25">
      <c r="A28" s="26"/>
      <c r="B28" s="40" t="s">
        <v>35</v>
      </c>
      <c r="C28" s="28" t="s">
        <v>23</v>
      </c>
      <c r="D28" s="41">
        <f t="shared" ref="D28" si="2">SUM(E28:H28)</f>
        <v>138879</v>
      </c>
      <c r="E28" s="46"/>
      <c r="F28" s="46"/>
      <c r="G28" s="47">
        <v>135842</v>
      </c>
      <c r="H28" s="47">
        <v>3037</v>
      </c>
      <c r="I28" s="31"/>
    </row>
    <row r="29" spans="1:12" ht="26.25" customHeight="1" x14ac:dyDescent="0.25">
      <c r="A29" s="48" t="s">
        <v>36</v>
      </c>
      <c r="B29" s="49" t="s">
        <v>37</v>
      </c>
      <c r="C29" s="24" t="s">
        <v>23</v>
      </c>
      <c r="D29" s="41">
        <f t="shared" si="1"/>
        <v>84756542</v>
      </c>
      <c r="E29" s="41">
        <f>E30</f>
        <v>19928767</v>
      </c>
      <c r="F29" s="41"/>
      <c r="G29" s="41">
        <f>G30</f>
        <v>17256077</v>
      </c>
      <c r="H29" s="41">
        <f>H30+H31</f>
        <v>47571698</v>
      </c>
      <c r="I29" s="31" t="s">
        <v>24</v>
      </c>
    </row>
    <row r="30" spans="1:12" ht="24.75" customHeight="1" x14ac:dyDescent="0.25">
      <c r="A30" s="50" t="s">
        <v>38</v>
      </c>
      <c r="B30" s="51" t="s">
        <v>39</v>
      </c>
      <c r="C30" s="24" t="s">
        <v>23</v>
      </c>
      <c r="D30" s="29">
        <f>SUM(E30:H30)</f>
        <v>45841223</v>
      </c>
      <c r="E30" s="29">
        <v>19928767</v>
      </c>
      <c r="F30" s="29"/>
      <c r="G30" s="29">
        <v>17256077</v>
      </c>
      <c r="H30" s="29">
        <v>8656379</v>
      </c>
      <c r="I30" s="31" t="s">
        <v>24</v>
      </c>
    </row>
    <row r="31" spans="1:12" ht="38.25" customHeight="1" x14ac:dyDescent="0.25">
      <c r="A31" s="52" t="s">
        <v>40</v>
      </c>
      <c r="B31" s="53" t="s">
        <v>41</v>
      </c>
      <c r="C31" s="54" t="s">
        <v>23</v>
      </c>
      <c r="D31" s="55">
        <f t="shared" si="0"/>
        <v>38915319</v>
      </c>
      <c r="E31" s="56"/>
      <c r="F31" s="57"/>
      <c r="G31" s="57"/>
      <c r="H31" s="58">
        <f>SUM(H32:H38)</f>
        <v>38915319</v>
      </c>
      <c r="I31" s="31" t="s">
        <v>24</v>
      </c>
      <c r="K31" s="45"/>
    </row>
    <row r="32" spans="1:12" ht="63" x14ac:dyDescent="0.25">
      <c r="A32" s="59" t="s">
        <v>42</v>
      </c>
      <c r="B32" s="60" t="s">
        <v>43</v>
      </c>
      <c r="C32" s="61" t="s">
        <v>23</v>
      </c>
      <c r="D32" s="55">
        <f t="shared" si="0"/>
        <v>6242632</v>
      </c>
      <c r="E32" s="62"/>
      <c r="F32" s="63"/>
      <c r="G32" s="64"/>
      <c r="H32" s="29">
        <v>6242632</v>
      </c>
      <c r="I32" s="31" t="s">
        <v>24</v>
      </c>
    </row>
    <row r="33" spans="1:9" ht="63" x14ac:dyDescent="0.25">
      <c r="A33" s="59" t="s">
        <v>44</v>
      </c>
      <c r="B33" s="60" t="s">
        <v>45</v>
      </c>
      <c r="C33" s="61" t="s">
        <v>23</v>
      </c>
      <c r="D33" s="55">
        <f t="shared" si="0"/>
        <v>28524642</v>
      </c>
      <c r="E33" s="62"/>
      <c r="F33" s="65"/>
      <c r="G33" s="66"/>
      <c r="H33" s="29">
        <v>28524642</v>
      </c>
      <c r="I33" s="31" t="s">
        <v>24</v>
      </c>
    </row>
    <row r="34" spans="1:9" ht="47.25" x14ac:dyDescent="0.25">
      <c r="A34" s="59" t="s">
        <v>46</v>
      </c>
      <c r="B34" s="67" t="s">
        <v>47</v>
      </c>
      <c r="C34" s="61" t="s">
        <v>23</v>
      </c>
      <c r="D34" s="55">
        <f t="shared" si="0"/>
        <v>2581084</v>
      </c>
      <c r="E34" s="62"/>
      <c r="F34" s="65"/>
      <c r="G34" s="66"/>
      <c r="H34" s="29">
        <v>2581084</v>
      </c>
      <c r="I34" s="31" t="s">
        <v>24</v>
      </c>
    </row>
    <row r="35" spans="1:9" ht="63" x14ac:dyDescent="0.25">
      <c r="A35" s="50" t="s">
        <v>48</v>
      </c>
      <c r="B35" s="68" t="s">
        <v>49</v>
      </c>
      <c r="C35" s="61" t="s">
        <v>23</v>
      </c>
      <c r="D35" s="55">
        <f t="shared" si="0"/>
        <v>125778</v>
      </c>
      <c r="E35" s="62"/>
      <c r="F35" s="65"/>
      <c r="G35" s="66"/>
      <c r="H35" s="29">
        <v>125778</v>
      </c>
      <c r="I35" s="31" t="s">
        <v>24</v>
      </c>
    </row>
    <row r="36" spans="1:9" ht="31.5" x14ac:dyDescent="0.25">
      <c r="A36" s="50" t="s">
        <v>50</v>
      </c>
      <c r="B36" s="68" t="s">
        <v>51</v>
      </c>
      <c r="C36" s="61" t="s">
        <v>23</v>
      </c>
      <c r="D36" s="55">
        <f t="shared" si="0"/>
        <v>0</v>
      </c>
      <c r="E36" s="62"/>
      <c r="F36" s="65"/>
      <c r="G36" s="66"/>
      <c r="H36" s="29">
        <v>0</v>
      </c>
      <c r="I36" s="31" t="s">
        <v>24</v>
      </c>
    </row>
    <row r="37" spans="1:9" ht="31.5" x14ac:dyDescent="0.25">
      <c r="A37" s="50" t="s">
        <v>52</v>
      </c>
      <c r="B37" s="68" t="s">
        <v>53</v>
      </c>
      <c r="C37" s="61" t="s">
        <v>23</v>
      </c>
      <c r="D37" s="55">
        <f t="shared" si="0"/>
        <v>86420</v>
      </c>
      <c r="E37" s="62"/>
      <c r="F37" s="65"/>
      <c r="G37" s="66"/>
      <c r="H37" s="29">
        <v>86420</v>
      </c>
      <c r="I37" s="31"/>
    </row>
    <row r="38" spans="1:9" ht="78.75" x14ac:dyDescent="0.25">
      <c r="A38" s="50" t="s">
        <v>54</v>
      </c>
      <c r="B38" s="68" t="s">
        <v>55</v>
      </c>
      <c r="C38" s="61" t="s">
        <v>23</v>
      </c>
      <c r="D38" s="55">
        <f t="shared" si="0"/>
        <v>1354763</v>
      </c>
      <c r="E38" s="62"/>
      <c r="F38" s="65"/>
      <c r="G38" s="66"/>
      <c r="H38" s="29">
        <v>1354763</v>
      </c>
      <c r="I38" s="31"/>
    </row>
    <row r="39" spans="1:9" ht="31.5" x14ac:dyDescent="0.25">
      <c r="A39" s="69" t="s">
        <v>56</v>
      </c>
      <c r="B39" s="27" t="s">
        <v>57</v>
      </c>
      <c r="C39" s="70" t="s">
        <v>23</v>
      </c>
      <c r="D39" s="41">
        <f t="shared" si="0"/>
        <v>4434021</v>
      </c>
      <c r="E39" s="71"/>
      <c r="F39" s="71">
        <f>F40</f>
        <v>28592</v>
      </c>
      <c r="G39" s="41">
        <f>G40</f>
        <v>3820896</v>
      </c>
      <c r="H39" s="41">
        <f>H40</f>
        <v>584533</v>
      </c>
      <c r="I39" s="31"/>
    </row>
    <row r="40" spans="1:9" ht="15.75" x14ac:dyDescent="0.25">
      <c r="A40" s="50" t="s">
        <v>58</v>
      </c>
      <c r="B40" s="33" t="s">
        <v>59</v>
      </c>
      <c r="C40" s="24" t="s">
        <v>23</v>
      </c>
      <c r="D40" s="29">
        <f t="shared" si="0"/>
        <v>4434021</v>
      </c>
      <c r="E40" s="35"/>
      <c r="F40" s="29">
        <v>28592</v>
      </c>
      <c r="G40" s="29">
        <v>3820896</v>
      </c>
      <c r="H40" s="29">
        <v>584533</v>
      </c>
      <c r="I40" s="31" t="s">
        <v>24</v>
      </c>
    </row>
    <row r="41" spans="1:9" s="3" customFormat="1" ht="15.75" x14ac:dyDescent="0.25">
      <c r="A41" s="50" t="s">
        <v>60</v>
      </c>
      <c r="B41" s="72" t="s">
        <v>61</v>
      </c>
      <c r="C41" s="25" t="s">
        <v>62</v>
      </c>
      <c r="D41" s="29">
        <f t="shared" si="0"/>
        <v>585.25</v>
      </c>
      <c r="E41" s="35"/>
      <c r="F41" s="29">
        <f>([1]январь!F41+'[1]февраль '!F40+[1]март!F40+[1]апрель!F40+[1]май!F40+[1]июнь!F40+[1]июль!F40+[1]август!F40+[1]сентябрь!F40+[1]октябрь!F40+[1]ноябрь!F40+[1]декабрь!F40)/12</f>
        <v>3.5</v>
      </c>
      <c r="G41" s="29">
        <f>([1]январь!G41+'[1]февраль '!G40+[1]март!G40+[1]апрель!G40+[1]май!G40+[1]июнь!G40+[1]июль!G40+[1]август!G40+[1]сентябрь!G40+[1]октябрь!G40+[1]ноябрь!G40+[1]декабрь!G40)/12</f>
        <v>502</v>
      </c>
      <c r="H41" s="29">
        <f>([1]январь!H41+'[1]февраль '!H40+[1]март!H40+[1]апрель!H40+[1]май!H40+[1]июнь!H40+[1]июль!H40+[1]август!H40+[1]сентябрь!H40+[1]октябрь!H40+[1]ноябрь!H40+[1]декабрь!H40)/12</f>
        <v>79.75</v>
      </c>
      <c r="I41" s="31" t="s">
        <v>24</v>
      </c>
    </row>
    <row r="42" spans="1:9" ht="15.75" x14ac:dyDescent="0.25">
      <c r="A42" s="73" t="s">
        <v>63</v>
      </c>
      <c r="B42" s="49" t="s">
        <v>64</v>
      </c>
      <c r="C42" s="24" t="s">
        <v>23</v>
      </c>
      <c r="D42" s="41">
        <f>G42+H42</f>
        <v>549171</v>
      </c>
      <c r="E42" s="71"/>
      <c r="F42" s="71"/>
      <c r="G42" s="29">
        <f>[1]январь!G42+'[1]февраль '!G41+[1]март!G41+[1]апрель!G41+[1]май!G41+[1]июнь!G41+[1]июль!G41+[1]август!G41+[1]сентябрь!G41+[1]октябрь!G41+[1]ноябрь!G41+[1]декабрь!G41</f>
        <v>549171</v>
      </c>
      <c r="H42" s="71"/>
      <c r="I42" s="38" t="s">
        <v>24</v>
      </c>
    </row>
    <row r="43" spans="1:9" ht="15.75" x14ac:dyDescent="0.25">
      <c r="A43" s="73" t="s">
        <v>65</v>
      </c>
      <c r="B43" s="49" t="s">
        <v>66</v>
      </c>
      <c r="C43" s="28" t="s">
        <v>23</v>
      </c>
      <c r="D43" s="41">
        <f>D22-D25-D26</f>
        <v>12821256</v>
      </c>
      <c r="E43" s="41"/>
      <c r="F43" s="29">
        <v>1920707</v>
      </c>
      <c r="G43" s="29">
        <v>5943515</v>
      </c>
      <c r="H43" s="41">
        <f>D43-F43-G43</f>
        <v>4957034</v>
      </c>
      <c r="I43" s="31" t="s">
        <v>24</v>
      </c>
    </row>
    <row r="44" spans="1:9" ht="15.75" x14ac:dyDescent="0.25">
      <c r="A44" s="24" t="s">
        <v>67</v>
      </c>
      <c r="B44" s="33" t="s">
        <v>68</v>
      </c>
      <c r="C44" s="74"/>
      <c r="D44" s="75">
        <f>D43/D22</f>
        <v>0.12391341145066954</v>
      </c>
      <c r="E44" s="76"/>
      <c r="F44" s="72"/>
      <c r="G44" s="77"/>
      <c r="H44" s="77"/>
      <c r="I44" s="31" t="s">
        <v>24</v>
      </c>
    </row>
    <row r="45" spans="1:9" ht="15.75" x14ac:dyDescent="0.25">
      <c r="A45" s="5"/>
      <c r="B45" s="5"/>
      <c r="C45" s="5"/>
      <c r="D45" s="78"/>
      <c r="E45" s="6"/>
      <c r="F45" s="6"/>
      <c r="G45" s="79"/>
      <c r="I45" s="80" t="s">
        <v>69</v>
      </c>
    </row>
    <row r="46" spans="1:9" ht="15.75" x14ac:dyDescent="0.25">
      <c r="A46" s="5"/>
      <c r="B46" s="5"/>
      <c r="C46" s="5"/>
      <c r="D46" s="6"/>
      <c r="E46" s="6"/>
      <c r="F46" s="6"/>
      <c r="G46" s="8"/>
    </row>
    <row r="47" spans="1:9" s="85" customFormat="1" ht="18.75" x14ac:dyDescent="0.3">
      <c r="A47" s="81" t="s">
        <v>70</v>
      </c>
      <c r="B47" s="81"/>
      <c r="C47" s="81"/>
      <c r="D47" s="82"/>
      <c r="E47" s="83"/>
      <c r="F47" s="83"/>
      <c r="G47" s="84" t="s">
        <v>71</v>
      </c>
      <c r="I47" s="84"/>
    </row>
    <row r="48" spans="1:9" x14ac:dyDescent="0.2">
      <c r="A48" s="5"/>
      <c r="B48" s="5"/>
      <c r="C48" s="5"/>
      <c r="D48" s="5"/>
      <c r="E48" s="6"/>
      <c r="F48" s="6"/>
      <c r="G48" s="6"/>
      <c r="H48" s="6" t="s">
        <v>72</v>
      </c>
    </row>
    <row r="49" spans="1:8" x14ac:dyDescent="0.2">
      <c r="A49" s="5"/>
      <c r="B49" s="5"/>
      <c r="C49" s="5"/>
      <c r="D49" s="5"/>
      <c r="E49" s="6"/>
      <c r="F49" s="6"/>
      <c r="G49" s="6"/>
      <c r="H49" s="6"/>
    </row>
    <row r="50" spans="1:8" ht="18.75" x14ac:dyDescent="0.3">
      <c r="A50" s="86" t="s">
        <v>73</v>
      </c>
      <c r="B50" s="86"/>
      <c r="C50" s="86"/>
      <c r="D50" s="86"/>
      <c r="E50" s="86"/>
      <c r="F50" s="86"/>
      <c r="G50" s="86"/>
      <c r="H50" s="86"/>
    </row>
    <row r="51" spans="1:8" x14ac:dyDescent="0.2">
      <c r="A51" s="5"/>
      <c r="B51" s="5"/>
      <c r="C51" s="5"/>
      <c r="D51" s="5"/>
      <c r="E51" s="6"/>
      <c r="F51" s="6"/>
      <c r="G51" s="6"/>
      <c r="H51" s="6" t="s">
        <v>72</v>
      </c>
    </row>
    <row r="52" spans="1:8" x14ac:dyDescent="0.2">
      <c r="D52"/>
    </row>
    <row r="53" spans="1:8" ht="18.75" x14ac:dyDescent="0.3">
      <c r="A53" s="86" t="s">
        <v>74</v>
      </c>
      <c r="B53" s="86"/>
      <c r="C53" s="86"/>
      <c r="D53" s="86"/>
      <c r="E53" s="86"/>
      <c r="F53" s="86"/>
      <c r="G53" s="86"/>
      <c r="H53" s="86"/>
    </row>
    <row r="54" spans="1:8" x14ac:dyDescent="0.2">
      <c r="D54"/>
      <c r="H54" s="6" t="s">
        <v>72</v>
      </c>
    </row>
    <row r="55" spans="1:8" ht="15" x14ac:dyDescent="0.2">
      <c r="C55" s="87"/>
      <c r="D55" s="88"/>
      <c r="E55" s="88"/>
      <c r="F55" s="88"/>
    </row>
    <row r="56" spans="1:8" ht="18.75" x14ac:dyDescent="0.3">
      <c r="A56" s="86" t="s">
        <v>75</v>
      </c>
      <c r="B56" s="86"/>
      <c r="C56" s="86"/>
      <c r="D56" s="86"/>
      <c r="E56" s="86"/>
      <c r="F56" s="86"/>
      <c r="G56" s="86"/>
      <c r="H56" s="86"/>
    </row>
    <row r="57" spans="1:8" x14ac:dyDescent="0.2">
      <c r="D57"/>
      <c r="H57" s="6" t="s">
        <v>72</v>
      </c>
    </row>
  </sheetData>
  <mergeCells count="18">
    <mergeCell ref="A50:H50"/>
    <mergeCell ref="A53:H53"/>
    <mergeCell ref="A56:H56"/>
    <mergeCell ref="A7:H7"/>
    <mergeCell ref="A11:H11"/>
    <mergeCell ref="A12:H12"/>
    <mergeCell ref="A13:H13"/>
    <mergeCell ref="A17:H17"/>
    <mergeCell ref="A19:A20"/>
    <mergeCell ref="B19:B20"/>
    <mergeCell ref="C19:C20"/>
    <mergeCell ref="D19:H19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Христоева</dc:creator>
  <cp:lastModifiedBy>Христоева</cp:lastModifiedBy>
  <dcterms:created xsi:type="dcterms:W3CDTF">2021-04-15T13:08:25Z</dcterms:created>
  <dcterms:modified xsi:type="dcterms:W3CDTF">2021-04-15T13:10:40Z</dcterms:modified>
</cp:coreProperties>
</file>