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/>
  </bookViews>
  <sheets>
    <sheet name="год" sheetId="1" r:id="rId1"/>
  </sheets>
  <definedNames>
    <definedName name="Excel_BuiltIn_Print_Area_11_1" localSheetId="0">#REF!</definedName>
    <definedName name="Excel_BuiltIn_Print_Area_11_1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а" localSheetId="0">#REF!</definedName>
    <definedName name="а">#REF!</definedName>
    <definedName name="аааа" localSheetId="0">#REF!</definedName>
    <definedName name="аааа">#REF!</definedName>
    <definedName name="ааааааааа" localSheetId="0">#REF!</definedName>
    <definedName name="ааааааааа">#REF!</definedName>
    <definedName name="ааапппппп" localSheetId="0">#REF!</definedName>
    <definedName name="ааапппппп">#REF!</definedName>
    <definedName name="аб" localSheetId="0">#REF!</definedName>
    <definedName name="аб">#REF!</definedName>
    <definedName name="ав" localSheetId="0">#REF!</definedName>
    <definedName name="ав">#REF!</definedName>
    <definedName name="авгу" localSheetId="0">#REF!</definedName>
    <definedName name="авгу">#REF!</definedName>
    <definedName name="апре" localSheetId="0">#REF!</definedName>
    <definedName name="апре">#REF!</definedName>
    <definedName name="апрель" localSheetId="0">#REF!</definedName>
    <definedName name="апрель">#REF!</definedName>
    <definedName name="апрр" localSheetId="0">#REF!</definedName>
    <definedName name="апрр">#REF!</definedName>
    <definedName name="бббб" localSheetId="0">#REF!</definedName>
    <definedName name="бббб">#REF!</definedName>
    <definedName name="ввввв" localSheetId="0">#REF!</definedName>
    <definedName name="ввввв">#REF!</definedName>
    <definedName name="врверве">#REF!</definedName>
    <definedName name="и" localSheetId="0">#REF!</definedName>
    <definedName name="и">#REF!</definedName>
    <definedName name="итит" localSheetId="0">#REF!</definedName>
    <definedName name="итит">#REF!</definedName>
    <definedName name="итттт" localSheetId="0">#REF!</definedName>
    <definedName name="итттт">#REF!</definedName>
    <definedName name="ию" localSheetId="0">#REF!</definedName>
    <definedName name="ию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" localSheetId="0">#REF!</definedName>
    <definedName name="май">#REF!</definedName>
    <definedName name="март" localSheetId="0">#REF!</definedName>
    <definedName name="март">#REF!</definedName>
    <definedName name="ноябрь" localSheetId="0">#REF!</definedName>
    <definedName name="ноябрь">#REF!</definedName>
    <definedName name="о">#REF!</definedName>
    <definedName name="окт" localSheetId="0">#REF!</definedName>
    <definedName name="окт">#REF!</definedName>
    <definedName name="октя" localSheetId="0">#REF!</definedName>
    <definedName name="октя">#REF!</definedName>
    <definedName name="оо">#REF!</definedName>
    <definedName name="ооо">#REF!</definedName>
    <definedName name="ппппп" localSheetId="0">#REF!</definedName>
    <definedName name="ппппп">#REF!</definedName>
    <definedName name="прр" localSheetId="0">#REF!</definedName>
    <definedName name="прр">#REF!</definedName>
    <definedName name="ррро" localSheetId="0">#REF!</definedName>
    <definedName name="ррро">#REF!</definedName>
    <definedName name="ррррррррррр" localSheetId="0">#REF!</definedName>
    <definedName name="ррррррррррр">#REF!</definedName>
    <definedName name="се" localSheetId="0">#REF!</definedName>
    <definedName name="се">#REF!</definedName>
    <definedName name="сент" localSheetId="0">#REF!</definedName>
    <definedName name="сент">#REF!</definedName>
    <definedName name="сентяб" localSheetId="0">#REF!</definedName>
    <definedName name="сентяб">#REF!</definedName>
    <definedName name="сентябрь" localSheetId="0">#REF!</definedName>
    <definedName name="сентябрь">#REF!</definedName>
    <definedName name="сет" localSheetId="0">#REF!</definedName>
    <definedName name="сет">#REF!</definedName>
    <definedName name="фтфыыловыдлвфыодл" localSheetId="0">#REF!</definedName>
    <definedName name="фтфыыловыдлвфыодл">#REF!</definedName>
    <definedName name="ьбьб" localSheetId="0">#REF!</definedName>
    <definedName name="ьбьб">#REF!</definedName>
  </definedNames>
  <calcPr calcId="145621"/>
</workbook>
</file>

<file path=xl/calcChain.xml><?xml version="1.0" encoding="utf-8"?>
<calcChain xmlns="http://schemas.openxmlformats.org/spreadsheetml/2006/main">
  <c r="D43" i="1" l="1"/>
  <c r="H40" i="1"/>
  <c r="F40" i="1"/>
  <c r="D39" i="1"/>
  <c r="D38" i="1"/>
  <c r="D37" i="1"/>
  <c r="D36" i="1"/>
  <c r="D34" i="1"/>
  <c r="D31" i="1"/>
  <c r="D30" i="1"/>
  <c r="D29" i="1"/>
  <c r="H24" i="1"/>
  <c r="G19" i="1"/>
  <c r="D21" i="1"/>
  <c r="F19" i="1"/>
  <c r="F22" i="1" l="1"/>
  <c r="F23" i="1"/>
  <c r="E19" i="1"/>
  <c r="D19" i="1" s="1"/>
  <c r="D20" i="1"/>
  <c r="D41" i="1"/>
  <c r="G40" i="1"/>
  <c r="D40" i="1" s="1"/>
  <c r="G24" i="1"/>
  <c r="G26" i="1"/>
  <c r="D42" i="1"/>
  <c r="D25" i="1"/>
  <c r="D27" i="1"/>
  <c r="G23" i="1" l="1"/>
  <c r="G22" i="1"/>
  <c r="D24" i="1"/>
  <c r="H28" i="1"/>
  <c r="D32" i="1"/>
  <c r="D28" i="1" l="1"/>
  <c r="H26" i="1"/>
  <c r="H23" i="1" l="1"/>
  <c r="D23" i="1" s="1"/>
  <c r="H22" i="1"/>
  <c r="D22" i="1" s="1"/>
  <c r="D44" i="1" s="1"/>
  <c r="D26" i="1"/>
  <c r="D45" i="1" l="1"/>
</calcChain>
</file>

<file path=xl/sharedStrings.xml><?xml version="1.0" encoding="utf-8"?>
<sst xmlns="http://schemas.openxmlformats.org/spreadsheetml/2006/main" count="104" uniqueCount="78">
  <si>
    <t>Приложение № 1</t>
  </si>
  <si>
    <t>к Дополнительному соглашению № 2 от 01.01.2010 г.</t>
  </si>
  <si>
    <t>к Договору оказания услуг по передаче электрической энергии</t>
  </si>
  <si>
    <t>№ 01/П от 01.01.2008 г.</t>
  </si>
  <si>
    <t>Приложение № 3 к приложению № 5 от 01.01.2010 г.</t>
  </si>
  <si>
    <t>Сводная ведомость по передаче электроэнергии</t>
  </si>
  <si>
    <t>по сетям МУП "Кировская городская электрическая сеть"</t>
  </si>
  <si>
    <t xml:space="preserve"> 2019 год</t>
  </si>
  <si>
    <r>
      <t xml:space="preserve">Наименование сетевой организации: </t>
    </r>
    <r>
      <rPr>
        <b/>
        <sz val="12"/>
        <rFont val="Times New Roman"/>
        <family val="1"/>
        <charset val="204"/>
      </rPr>
      <t>МУП "Кировская городская электрическая сеть"</t>
    </r>
  </si>
  <si>
    <r>
      <t xml:space="preserve">Наименование ГП/ЭСК: </t>
    </r>
    <r>
      <rPr>
        <b/>
        <sz val="12"/>
        <rFont val="Times New Roman"/>
        <family val="1"/>
        <charset val="204"/>
      </rPr>
      <t>АО "АтомЭнергоСбыт"</t>
    </r>
  </si>
  <si>
    <t>№ п/п</t>
  </si>
  <si>
    <t>Показатели</t>
  </si>
  <si>
    <t>ед. измер.</t>
  </si>
  <si>
    <t>факт</t>
  </si>
  <si>
    <t>всего</t>
  </si>
  <si>
    <t>ВН</t>
  </si>
  <si>
    <t>СН1</t>
  </si>
  <si>
    <t>СН2</t>
  </si>
  <si>
    <t>НН</t>
  </si>
  <si>
    <t>1.</t>
  </si>
  <si>
    <t>Отпущено в сеть Исполнителя (п.1.1+п.1.2),  в том числе из сетей:</t>
  </si>
  <si>
    <t>кВтч</t>
  </si>
  <si>
    <t>1.1</t>
  </si>
  <si>
    <t>ПАО "МРСК Северо-Запада"</t>
  </si>
  <si>
    <t>1.2</t>
  </si>
  <si>
    <t>АО "Апатит"</t>
  </si>
  <si>
    <t>2.</t>
  </si>
  <si>
    <t>Полезный отпуск всего(п.2.1.+2.2.+2.3.):</t>
  </si>
  <si>
    <t>2.1.</t>
  </si>
  <si>
    <t>Отпущено потребителям АО "АтомЭнергоСбыт"(2.1.1.+2.1.2+2.1.3.):</t>
  </si>
  <si>
    <t>2.1.1.</t>
  </si>
  <si>
    <t>по договорам купли-продажи:</t>
  </si>
  <si>
    <t>2.1.1.1.</t>
  </si>
  <si>
    <t>ООО "МагнитЭнерго"</t>
  </si>
  <si>
    <t>2.1.2.</t>
  </si>
  <si>
    <t>по одноставочному тарифу :</t>
  </si>
  <si>
    <t>2.1.2.1</t>
  </si>
  <si>
    <t>Потребители - юридические лица</t>
  </si>
  <si>
    <t>2.1.2.2</t>
  </si>
  <si>
    <t xml:space="preserve">Граждане-потребители всего (п. 2.1.2.2.1 - п. 2.1.2.2.4.) в том числе: </t>
  </si>
  <si>
    <t>2.1.2.2.1</t>
  </si>
  <si>
    <t>Граждане-потребители, проживающие в городских населенных пунктах, в домах оборудованных газовыми плитами и приравненные к ним</t>
  </si>
  <si>
    <t>2.1.2.2.2</t>
  </si>
  <si>
    <t>Граждане-потребители, проживающие в городских населённых пунктах, в домах оборудованных электрическими плитами и приравненные к ним</t>
  </si>
  <si>
    <t>2.1.2.2.3</t>
  </si>
  <si>
    <t>Гражданае-потребители, проживающие в сельских населенных пунктах и приравненные к ним</t>
  </si>
  <si>
    <t>2.1.2.2.4</t>
  </si>
  <si>
    <t>Приравненные к населению категории потребителей (п.2.1.2.2.4.1-п.2.1.2.2.4.5)</t>
  </si>
  <si>
    <t>1 полугодие</t>
  </si>
  <si>
    <t>2.1.2.2.4.1</t>
  </si>
  <si>
    <t>Приравненные к населению</t>
  </si>
  <si>
    <t>2 полугодие</t>
  </si>
  <si>
    <t>2.1.2.2.4.2</t>
  </si>
  <si>
    <t>Приравненные к населению категории потребителей: садоводческие, огороднические или дачные некоммерческие объединения граждан</t>
  </si>
  <si>
    <t>2.1.2.2.4.3</t>
  </si>
  <si>
    <t>Приравненные к населению категории потребителей: содержание осужденных</t>
  </si>
  <si>
    <t>2.1.2.2.4.4</t>
  </si>
  <si>
    <t>Приравненные к населению категории потребителей: религиозные организации</t>
  </si>
  <si>
    <t>2.1.2.2.4.5</t>
  </si>
  <si>
    <t>Приравненные к населению категории потребителей: некоммерческие объединения граждан (гаражно-строительные, гаражные кооперативы), хозпостройки, гаражи физических лиц</t>
  </si>
  <si>
    <t>2.1.3.</t>
  </si>
  <si>
    <t>по двухставочному тарифу - потребители юридические лица:</t>
  </si>
  <si>
    <t>2.1.3.1</t>
  </si>
  <si>
    <t>Электроэнергия</t>
  </si>
  <si>
    <t>2.1.3.2</t>
  </si>
  <si>
    <t>Мощность</t>
  </si>
  <si>
    <t>кВт</t>
  </si>
  <si>
    <t>2.2.</t>
  </si>
  <si>
    <t>Собственное потребление Потребителя</t>
  </si>
  <si>
    <t>3.</t>
  </si>
  <si>
    <t>Потери в сетях (п.1-п.2)</t>
  </si>
  <si>
    <t>3.1.</t>
  </si>
  <si>
    <t>Потери в сетях %</t>
  </si>
  <si>
    <t>Представитель Исполнителя.......................................................................................................................................................</t>
  </si>
  <si>
    <t>Тарабанько А.М.</t>
  </si>
  <si>
    <t>М.П.</t>
  </si>
  <si>
    <t>Представитель ПАО "МРСК Северо-Запада"............................................................................................................................</t>
  </si>
  <si>
    <t>Представитель АО "АтомЭнергоСбыт".....................................................................................................................................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</si>
</sst>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"/>
    <numFmt numFmtId="166" formatCode="_-* #,##0.00[$€-1]_-;\-* #,##0.00[$€-1]_-;_-* &quot;-&quot;??[$€-1]_-"/>
    <numFmt numFmtId="167" formatCode="&quot;$&quot;#,##0_);[Red]\(&quot;$&quot;#,##0\)"/>
    <numFmt numFmtId="168" formatCode="#,##0.0"/>
    <numFmt numFmtId="169" formatCode="_-* #,##0.00\ _₽_-;\-* #,##0.00\ _₽_-;_-* &quot;-&quot;??\ _₽_-;_-@_-"/>
  </numFmts>
  <fonts count="3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</font>
    <font>
      <sz val="9"/>
      <name val="Tahoma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 Cyr"/>
      <family val="2"/>
      <charset val="204"/>
    </font>
    <font>
      <sz val="9"/>
      <color indexed="1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13" fillId="0" borderId="0">
      <alignment horizontal="left" vertical="center"/>
    </xf>
    <xf numFmtId="0" fontId="12" fillId="0" borderId="0"/>
    <xf numFmtId="166" fontId="12" fillId="0" borderId="0"/>
    <xf numFmtId="0" fontId="17" fillId="0" borderId="0"/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9" fillId="0" borderId="20" applyNumberFormat="0" applyAlignment="0">
      <protection locked="0"/>
    </xf>
    <xf numFmtId="167" fontId="20" fillId="0" borderId="0" applyFont="0" applyFill="0" applyBorder="0" applyAlignment="0" applyProtection="0"/>
    <xf numFmtId="168" fontId="13" fillId="3" borderId="0">
      <protection locked="0"/>
    </xf>
    <xf numFmtId="0" fontId="21" fillId="0" borderId="0" applyFill="0" applyBorder="0" applyProtection="0">
      <alignment vertical="center"/>
    </xf>
    <xf numFmtId="164" fontId="13" fillId="3" borderId="0">
      <protection locked="0"/>
    </xf>
    <xf numFmtId="165" fontId="13" fillId="3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4" borderId="20" applyNumberFormat="0" applyAlignment="0"/>
    <xf numFmtId="0" fontId="2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24" fillId="0" borderId="0"/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49" fontId="25" fillId="5" borderId="21" applyNumberFormat="0">
      <alignment horizontal="center" vertical="center"/>
    </xf>
    <xf numFmtId="0" fontId="26" fillId="6" borderId="20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31" fillId="0" borderId="22" applyBorder="0">
      <alignment horizontal="center" vertical="center" wrapText="1"/>
    </xf>
    <xf numFmtId="49" fontId="13" fillId="0" borderId="0" applyBorder="0">
      <alignment vertical="top"/>
    </xf>
    <xf numFmtId="49" fontId="13" fillId="0" borderId="0" applyBorder="0">
      <alignment vertical="top"/>
    </xf>
    <xf numFmtId="0" fontId="1" fillId="0" borderId="0"/>
    <xf numFmtId="0" fontId="1" fillId="0" borderId="0"/>
    <xf numFmtId="0" fontId="32" fillId="0" borderId="0"/>
    <xf numFmtId="0" fontId="33" fillId="7" borderId="0" applyNumberFormat="0" applyBorder="0" applyAlignment="0">
      <alignment horizontal="left" vertical="center"/>
    </xf>
    <xf numFmtId="0" fontId="2" fillId="0" borderId="0"/>
    <xf numFmtId="49" fontId="13" fillId="7" borderId="0" applyBorder="0">
      <alignment vertical="top"/>
    </xf>
    <xf numFmtId="0" fontId="13" fillId="0" borderId="0">
      <alignment horizontal="left" vertical="center"/>
    </xf>
    <xf numFmtId="9" fontId="2" fillId="0" borderId="0" applyFont="0" applyFill="0" applyBorder="0" applyAlignment="0" applyProtection="0"/>
    <xf numFmtId="0" fontId="12" fillId="0" borderId="0"/>
    <xf numFmtId="169" fontId="2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7" fillId="0" borderId="0" xfId="0" applyFont="1" applyBorder="1" applyAlignment="1"/>
    <xf numFmtId="0" fontId="7" fillId="2" borderId="0" xfId="0" applyFont="1" applyFill="1" applyBorder="1" applyAlignment="1"/>
    <xf numFmtId="3" fontId="7" fillId="2" borderId="0" xfId="0" applyNumberFormat="1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3" fontId="10" fillId="2" borderId="6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49" fontId="7" fillId="0" borderId="6" xfId="0" applyNumberFormat="1" applyFont="1" applyBorder="1" applyAlignment="1">
      <alignment horizontal="center"/>
    </xf>
    <xf numFmtId="0" fontId="7" fillId="0" borderId="6" xfId="0" applyFont="1" applyBorder="1"/>
    <xf numFmtId="3" fontId="11" fillId="2" borderId="6" xfId="0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8" fillId="0" borderId="6" xfId="0" applyFont="1" applyBorder="1" applyAlignment="1">
      <alignment wrapText="1"/>
    </xf>
    <xf numFmtId="3" fontId="10" fillId="2" borderId="1" xfId="0" applyNumberFormat="1" applyFont="1" applyFill="1" applyBorder="1" applyAlignment="1">
      <alignment horizontal="right"/>
    </xf>
    <xf numFmtId="49" fontId="8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7" fillId="0" borderId="7" xfId="0" applyFont="1" applyBorder="1" applyAlignment="1">
      <alignment horizontal="center"/>
    </xf>
    <xf numFmtId="3" fontId="7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right"/>
    </xf>
    <xf numFmtId="0" fontId="0" fillId="0" borderId="0" xfId="0" applyFill="1"/>
    <xf numFmtId="0" fontId="8" fillId="0" borderId="6" xfId="0" applyFont="1" applyBorder="1"/>
    <xf numFmtId="0" fontId="7" fillId="0" borderId="6" xfId="0" applyFont="1" applyBorder="1" applyAlignment="1">
      <alignment vertical="center" wrapText="1"/>
    </xf>
    <xf numFmtId="49" fontId="8" fillId="0" borderId="1" xfId="3" applyNumberFormat="1" applyFont="1" applyBorder="1" applyAlignment="1">
      <alignment horizontal="center"/>
    </xf>
    <xf numFmtId="0" fontId="8" fillId="0" borderId="5" xfId="3" applyFont="1" applyBorder="1" applyAlignment="1">
      <alignment vertical="center" wrapText="1"/>
    </xf>
    <xf numFmtId="0" fontId="7" fillId="0" borderId="6" xfId="4" applyFont="1" applyBorder="1" applyAlignment="1">
      <alignment horizontal="center"/>
    </xf>
    <xf numFmtId="3" fontId="11" fillId="2" borderId="6" xfId="4" applyNumberFormat="1" applyFont="1" applyFill="1" applyBorder="1" applyAlignment="1">
      <alignment horizontal="right"/>
    </xf>
    <xf numFmtId="0" fontId="11" fillId="2" borderId="11" xfId="4" applyFont="1" applyFill="1" applyBorder="1" applyAlignment="1">
      <alignment horizontal="right"/>
    </xf>
    <xf numFmtId="3" fontId="10" fillId="2" borderId="6" xfId="4" applyNumberFormat="1" applyFont="1" applyFill="1" applyBorder="1" applyAlignment="1">
      <alignment horizontal="right"/>
    </xf>
    <xf numFmtId="3" fontId="7" fillId="2" borderId="6" xfId="3" applyNumberFormat="1" applyFont="1" applyFill="1" applyBorder="1" applyAlignment="1">
      <alignment horizontal="right"/>
    </xf>
    <xf numFmtId="49" fontId="7" fillId="0" borderId="12" xfId="4" applyNumberFormat="1" applyFont="1" applyBorder="1" applyAlignment="1">
      <alignment horizontal="center"/>
    </xf>
    <xf numFmtId="0" fontId="7" fillId="0" borderId="5" xfId="4" applyFont="1" applyFill="1" applyBorder="1" applyAlignment="1">
      <alignment vertical="center" wrapText="1"/>
    </xf>
    <xf numFmtId="0" fontId="7" fillId="0" borderId="13" xfId="4" applyFont="1" applyBorder="1" applyAlignment="1">
      <alignment horizontal="center"/>
    </xf>
    <xf numFmtId="0" fontId="11" fillId="2" borderId="14" xfId="4" applyFont="1" applyFill="1" applyBorder="1" applyAlignment="1">
      <alignment horizontal="right"/>
    </xf>
    <xf numFmtId="0" fontId="11" fillId="2" borderId="5" xfId="4" applyFont="1" applyFill="1" applyBorder="1" applyAlignment="1">
      <alignment horizontal="right"/>
    </xf>
    <xf numFmtId="3" fontId="7" fillId="2" borderId="11" xfId="4" applyNumberFormat="1" applyFont="1" applyFill="1" applyBorder="1" applyAlignment="1">
      <alignment horizontal="right"/>
    </xf>
    <xf numFmtId="3" fontId="7" fillId="0" borderId="5" xfId="4" applyNumberFormat="1" applyFont="1" applyFill="1" applyBorder="1" applyAlignment="1">
      <alignment horizontal="right"/>
    </xf>
    <xf numFmtId="0" fontId="11" fillId="2" borderId="15" xfId="4" applyFont="1" applyFill="1" applyBorder="1" applyAlignment="1">
      <alignment horizontal="right"/>
    </xf>
    <xf numFmtId="3" fontId="7" fillId="2" borderId="14" xfId="4" applyNumberFormat="1" applyFont="1" applyFill="1" applyBorder="1" applyAlignment="1">
      <alignment horizontal="right"/>
    </xf>
    <xf numFmtId="3" fontId="7" fillId="0" borderId="15" xfId="4" applyNumberFormat="1" applyFont="1" applyFill="1" applyBorder="1" applyAlignment="1">
      <alignment horizontal="right"/>
    </xf>
    <xf numFmtId="0" fontId="7" fillId="0" borderId="1" xfId="4" applyFont="1" applyFill="1" applyBorder="1" applyAlignment="1">
      <alignment vertical="center" wrapText="1"/>
    </xf>
    <xf numFmtId="49" fontId="8" fillId="0" borderId="6" xfId="4" applyNumberFormat="1" applyFont="1" applyBorder="1" applyAlignment="1">
      <alignment horizontal="center"/>
    </xf>
    <xf numFmtId="0" fontId="8" fillId="0" borderId="1" xfId="3" applyFont="1" applyFill="1" applyBorder="1" applyAlignment="1">
      <alignment vertical="center" wrapText="1"/>
    </xf>
    <xf numFmtId="0" fontId="7" fillId="0" borderId="16" xfId="3" applyFont="1" applyBorder="1" applyAlignment="1">
      <alignment horizontal="center"/>
    </xf>
    <xf numFmtId="3" fontId="11" fillId="2" borderId="1" xfId="3" applyNumberFormat="1" applyFont="1" applyFill="1" applyBorder="1" applyAlignment="1">
      <alignment horizontal="right"/>
    </xf>
    <xf numFmtId="3" fontId="11" fillId="2" borderId="6" xfId="3" applyNumberFormat="1" applyFont="1" applyFill="1" applyBorder="1" applyAlignment="1">
      <alignment horizontal="right"/>
    </xf>
    <xf numFmtId="49" fontId="7" fillId="0" borderId="8" xfId="3" applyNumberFormat="1" applyFont="1" applyBorder="1" applyAlignment="1">
      <alignment horizontal="center"/>
    </xf>
    <xf numFmtId="0" fontId="7" fillId="0" borderId="2" xfId="3" applyFont="1" applyFill="1" applyBorder="1" applyAlignment="1">
      <alignment vertical="center" wrapText="1"/>
    </xf>
    <xf numFmtId="0" fontId="7" fillId="0" borderId="3" xfId="3" applyFont="1" applyBorder="1" applyAlignment="1">
      <alignment horizontal="center"/>
    </xf>
    <xf numFmtId="3" fontId="11" fillId="2" borderId="3" xfId="3" applyNumberFormat="1" applyFont="1" applyFill="1" applyBorder="1" applyAlignment="1">
      <alignment horizontal="right"/>
    </xf>
    <xf numFmtId="49" fontId="7" fillId="0" borderId="6" xfId="3" applyNumberFormat="1" applyFont="1" applyBorder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0" fontId="7" fillId="0" borderId="17" xfId="3" applyFont="1" applyBorder="1" applyAlignment="1">
      <alignment horizontal="center"/>
    </xf>
    <xf numFmtId="3" fontId="11" fillId="2" borderId="7" xfId="3" applyNumberFormat="1" applyFont="1" applyFill="1" applyBorder="1" applyAlignment="1">
      <alignment horizontal="right"/>
    </xf>
    <xf numFmtId="0" fontId="7" fillId="2" borderId="5" xfId="3" applyFont="1" applyFill="1" applyBorder="1" applyAlignment="1">
      <alignment vertical="center" wrapText="1"/>
    </xf>
    <xf numFmtId="0" fontId="7" fillId="0" borderId="18" xfId="3" applyFont="1" applyBorder="1" applyAlignment="1">
      <alignment horizontal="center"/>
    </xf>
    <xf numFmtId="3" fontId="11" fillId="2" borderId="5" xfId="3" applyNumberFormat="1" applyFont="1" applyFill="1" applyBorder="1" applyAlignment="1">
      <alignment horizontal="right"/>
    </xf>
    <xf numFmtId="0" fontId="7" fillId="2" borderId="6" xfId="3" applyFont="1" applyFill="1" applyBorder="1" applyAlignment="1">
      <alignment vertical="center" wrapText="1"/>
    </xf>
    <xf numFmtId="0" fontId="7" fillId="0" borderId="13" xfId="3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0" fontId="6" fillId="0" borderId="6" xfId="0" applyFont="1" applyBorder="1"/>
    <xf numFmtId="10" fontId="7" fillId="2" borderId="6" xfId="1" applyNumberFormat="1" applyFont="1" applyFill="1" applyBorder="1" applyAlignment="1"/>
    <xf numFmtId="0" fontId="6" fillId="2" borderId="6" xfId="0" applyFont="1" applyFill="1" applyBorder="1"/>
    <xf numFmtId="3" fontId="7" fillId="2" borderId="6" xfId="0" applyNumberFormat="1" applyFont="1" applyFill="1" applyBorder="1"/>
    <xf numFmtId="10" fontId="7" fillId="2" borderId="0" xfId="1" applyNumberFormat="1" applyFont="1" applyFill="1" applyBorder="1" applyAlignment="1"/>
    <xf numFmtId="3" fontId="6" fillId="2" borderId="0" xfId="0" applyNumberFormat="1" applyFont="1" applyFill="1"/>
    <xf numFmtId="0" fontId="14" fillId="0" borderId="0" xfId="0" applyFont="1" applyBorder="1" applyAlignment="1"/>
    <xf numFmtId="3" fontId="14" fillId="0" borderId="0" xfId="0" applyNumberFormat="1" applyFont="1"/>
    <xf numFmtId="0" fontId="14" fillId="2" borderId="0" xfId="0" applyFont="1" applyFill="1" applyBorder="1" applyAlignment="1"/>
    <xf numFmtId="0" fontId="14" fillId="2" borderId="0" xfId="0" applyFont="1" applyFill="1"/>
    <xf numFmtId="0" fontId="14" fillId="0" borderId="0" xfId="0" applyFont="1"/>
    <xf numFmtId="0" fontId="15" fillId="0" borderId="0" xfId="0" applyFont="1"/>
    <xf numFmtId="0" fontId="15" fillId="2" borderId="0" xfId="0" applyFont="1" applyFill="1"/>
    <xf numFmtId="3" fontId="0" fillId="2" borderId="0" xfId="0" applyNumberFormat="1" applyFill="1"/>
    <xf numFmtId="0" fontId="14" fillId="0" borderId="0" xfId="0" applyFont="1" applyBorder="1"/>
    <xf numFmtId="0" fontId="16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52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1" xfId="22"/>
    <cellStyle name="Currency2" xfId="23"/>
    <cellStyle name="currency3" xfId="24"/>
    <cellStyle name="currency4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Ввод  2" xfId="34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40"/>
    <cellStyle name="Обычный 10 2" xfId="41"/>
    <cellStyle name="Обычный 11" xfId="42"/>
    <cellStyle name="Обычный 12 3 2" xfId="43"/>
    <cellStyle name="Обычный 2" xfId="44"/>
    <cellStyle name="Обычный 2 14" xfId="45"/>
    <cellStyle name="Обычный 2 2" xfId="4"/>
    <cellStyle name="Обычный 2 2 2" xfId="3"/>
    <cellStyle name="Обычный 3" xfId="46"/>
    <cellStyle name="Обычный 3 3 2" xfId="47"/>
    <cellStyle name="Обычный 4" xfId="48"/>
    <cellStyle name="Обычный_Ведомость объемов передачи" xfId="2"/>
    <cellStyle name="Процентный" xfId="1" builtinId="5"/>
    <cellStyle name="Процентный 2" xfId="49"/>
    <cellStyle name="Стиль 1" xfId="50"/>
    <cellStyle name="Финансовый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34" zoomScale="90" zoomScaleNormal="90" workbookViewId="0">
      <selection activeCell="J44" sqref="J44"/>
    </sheetView>
  </sheetViews>
  <sheetFormatPr defaultColWidth="11.5703125" defaultRowHeight="12.75" x14ac:dyDescent="0.2"/>
  <cols>
    <col min="1" max="1" width="10.7109375" customWidth="1"/>
    <col min="2" max="2" width="55" customWidth="1"/>
    <col min="3" max="3" width="8.5703125" customWidth="1"/>
    <col min="4" max="4" width="14.5703125" style="1" customWidth="1"/>
    <col min="5" max="6" width="12.7109375" style="1" customWidth="1"/>
    <col min="7" max="7" width="13.28515625" style="1" customWidth="1"/>
    <col min="8" max="8" width="14.5703125" style="1" customWidth="1"/>
  </cols>
  <sheetData>
    <row r="1" spans="1:8" x14ac:dyDescent="0.2">
      <c r="A1" s="95" t="s">
        <v>0</v>
      </c>
      <c r="B1" s="95"/>
      <c r="C1" s="95"/>
      <c r="D1" s="95"/>
      <c r="E1" s="95"/>
      <c r="F1" s="95"/>
      <c r="G1" s="95"/>
      <c r="H1" s="95"/>
    </row>
    <row r="2" spans="1:8" x14ac:dyDescent="0.2">
      <c r="A2" s="95" t="s">
        <v>1</v>
      </c>
      <c r="B2" s="95"/>
      <c r="C2" s="95"/>
      <c r="D2" s="95"/>
      <c r="E2" s="95"/>
      <c r="F2" s="95"/>
      <c r="G2" s="95"/>
      <c r="H2" s="95"/>
    </row>
    <row r="3" spans="1:8" x14ac:dyDescent="0.2">
      <c r="A3" s="95" t="s">
        <v>2</v>
      </c>
      <c r="B3" s="95"/>
      <c r="C3" s="95"/>
      <c r="D3" s="95"/>
      <c r="E3" s="95"/>
      <c r="F3" s="95"/>
      <c r="G3" s="95"/>
      <c r="H3" s="95"/>
    </row>
    <row r="4" spans="1:8" x14ac:dyDescent="0.2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x14ac:dyDescent="0.2">
      <c r="A5" s="95" t="s">
        <v>4</v>
      </c>
      <c r="B5" s="95"/>
      <c r="C5" s="95"/>
      <c r="D5" s="95"/>
      <c r="E5" s="95"/>
      <c r="F5" s="95"/>
      <c r="G5" s="95"/>
      <c r="H5" s="95"/>
    </row>
    <row r="6" spans="1:8" x14ac:dyDescent="0.2">
      <c r="A6" s="95" t="s">
        <v>2</v>
      </c>
      <c r="B6" s="95"/>
      <c r="C6" s="95"/>
      <c r="D6" s="95"/>
      <c r="E6" s="95"/>
      <c r="F6" s="95"/>
      <c r="G6" s="95"/>
      <c r="H6" s="95"/>
    </row>
    <row r="7" spans="1:8" x14ac:dyDescent="0.2">
      <c r="A7" s="95" t="s">
        <v>3</v>
      </c>
      <c r="B7" s="95"/>
      <c r="C7" s="95"/>
      <c r="D7" s="95"/>
      <c r="E7" s="95"/>
      <c r="F7" s="95"/>
      <c r="G7" s="95"/>
      <c r="H7" s="95"/>
    </row>
    <row r="8" spans="1:8" x14ac:dyDescent="0.2">
      <c r="D8"/>
    </row>
    <row r="9" spans="1:8" ht="16.5" x14ac:dyDescent="0.25">
      <c r="A9" s="96" t="s">
        <v>5</v>
      </c>
      <c r="B9" s="96"/>
      <c r="C9" s="96"/>
      <c r="D9" s="96"/>
      <c r="E9" s="96"/>
      <c r="F9" s="96"/>
      <c r="G9" s="96"/>
      <c r="H9" s="96"/>
    </row>
    <row r="10" spans="1:8" ht="16.5" x14ac:dyDescent="0.25">
      <c r="A10" s="96" t="s">
        <v>6</v>
      </c>
      <c r="B10" s="96"/>
      <c r="C10" s="96"/>
      <c r="D10" s="96"/>
      <c r="E10" s="96"/>
      <c r="F10" s="96"/>
      <c r="G10" s="96"/>
      <c r="H10" s="96"/>
    </row>
    <row r="11" spans="1:8" ht="16.5" x14ac:dyDescent="0.25">
      <c r="A11" s="96" t="s">
        <v>7</v>
      </c>
      <c r="B11" s="96"/>
      <c r="C11" s="96"/>
      <c r="D11" s="96"/>
      <c r="E11" s="96"/>
      <c r="F11" s="96"/>
      <c r="G11" s="96"/>
      <c r="H11" s="96"/>
    </row>
    <row r="12" spans="1:8" x14ac:dyDescent="0.2">
      <c r="A12" s="2"/>
      <c r="B12" s="2"/>
      <c r="C12" s="2"/>
      <c r="D12" s="2"/>
      <c r="E12" s="3"/>
      <c r="F12" s="3"/>
      <c r="G12" s="3"/>
      <c r="H12" s="3"/>
    </row>
    <row r="13" spans="1:8" ht="15.75" x14ac:dyDescent="0.25">
      <c r="A13" s="4" t="s">
        <v>8</v>
      </c>
      <c r="B13" s="4"/>
      <c r="C13" s="4"/>
      <c r="D13" s="4"/>
      <c r="E13" s="5"/>
      <c r="F13" s="5"/>
      <c r="G13" s="6"/>
      <c r="H13" s="5"/>
    </row>
    <row r="14" spans="1:8" ht="15.75" x14ac:dyDescent="0.25">
      <c r="A14" s="97" t="s">
        <v>9</v>
      </c>
      <c r="B14" s="97"/>
      <c r="C14" s="97"/>
      <c r="D14" s="97"/>
      <c r="E14" s="97"/>
      <c r="F14" s="97"/>
      <c r="G14" s="97"/>
      <c r="H14" s="97"/>
    </row>
    <row r="16" spans="1:8" ht="15.75" customHeight="1" x14ac:dyDescent="0.2">
      <c r="A16" s="98" t="s">
        <v>10</v>
      </c>
      <c r="B16" s="98" t="s">
        <v>11</v>
      </c>
      <c r="C16" s="100" t="s">
        <v>12</v>
      </c>
      <c r="D16" s="102" t="s">
        <v>13</v>
      </c>
      <c r="E16" s="103"/>
      <c r="F16" s="103"/>
      <c r="G16" s="103"/>
      <c r="H16" s="104"/>
    </row>
    <row r="17" spans="1:8" ht="15.75" x14ac:dyDescent="0.25">
      <c r="A17" s="99"/>
      <c r="B17" s="99"/>
      <c r="C17" s="101"/>
      <c r="D17" s="7" t="s">
        <v>14</v>
      </c>
      <c r="E17" s="8" t="s">
        <v>15</v>
      </c>
      <c r="F17" s="9" t="s">
        <v>16</v>
      </c>
      <c r="G17" s="8" t="s">
        <v>17</v>
      </c>
      <c r="H17" s="10" t="s">
        <v>18</v>
      </c>
    </row>
    <row r="18" spans="1:8" ht="15.75" x14ac:dyDescent="0.25">
      <c r="A18" s="11">
        <v>1</v>
      </c>
      <c r="B18" s="11">
        <v>2</v>
      </c>
      <c r="C18" s="11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</row>
    <row r="19" spans="1:8" ht="31.5" x14ac:dyDescent="0.25">
      <c r="A19" s="13" t="s">
        <v>19</v>
      </c>
      <c r="B19" s="14" t="s">
        <v>20</v>
      </c>
      <c r="C19" s="15" t="s">
        <v>21</v>
      </c>
      <c r="D19" s="16">
        <f>SUM(E19:H19)</f>
        <v>85615282.280000001</v>
      </c>
      <c r="E19" s="17">
        <f>SUM(E20:E21)</f>
        <v>69037226.280000001</v>
      </c>
      <c r="F19" s="17">
        <f>SUM(F20:F21)</f>
        <v>6528668</v>
      </c>
      <c r="G19" s="17">
        <f>SUM(G20:G21)</f>
        <v>10049388</v>
      </c>
      <c r="H19" s="17"/>
    </row>
    <row r="20" spans="1:8" ht="15.75" x14ac:dyDescent="0.25">
      <c r="A20" s="18" t="s">
        <v>22</v>
      </c>
      <c r="B20" s="19" t="s">
        <v>23</v>
      </c>
      <c r="C20" s="11" t="s">
        <v>21</v>
      </c>
      <c r="D20" s="20">
        <f t="shared" ref="D20:D42" si="0">SUM(E20:H20)</f>
        <v>60642787</v>
      </c>
      <c r="E20" s="21">
        <v>60642787</v>
      </c>
      <c r="F20" s="22"/>
      <c r="G20" s="22"/>
      <c r="H20" s="22"/>
    </row>
    <row r="21" spans="1:8" s="1" customFormat="1" ht="15.75" x14ac:dyDescent="0.25">
      <c r="A21" s="23" t="s">
        <v>24</v>
      </c>
      <c r="B21" s="24" t="s">
        <v>25</v>
      </c>
      <c r="C21" s="12" t="s">
        <v>21</v>
      </c>
      <c r="D21" s="20">
        <f>SUM(E21:H21)</f>
        <v>24972495.280000001</v>
      </c>
      <c r="E21" s="21">
        <v>8394439.2800000012</v>
      </c>
      <c r="F21" s="21">
        <v>6528668</v>
      </c>
      <c r="G21" s="21">
        <v>10049388</v>
      </c>
      <c r="H21" s="22"/>
    </row>
    <row r="22" spans="1:8" ht="27.75" customHeight="1" x14ac:dyDescent="0.25">
      <c r="A22" s="13" t="s">
        <v>26</v>
      </c>
      <c r="B22" s="25" t="s">
        <v>27</v>
      </c>
      <c r="C22" s="15" t="s">
        <v>21</v>
      </c>
      <c r="D22" s="26">
        <f>SUM(E22:H22)</f>
        <v>73793646</v>
      </c>
      <c r="E22" s="22"/>
      <c r="F22" s="26">
        <f>F24+F26+F40</f>
        <v>25822</v>
      </c>
      <c r="G22" s="26">
        <f>G24+G26+G40+G43</f>
        <v>24271361</v>
      </c>
      <c r="H22" s="26">
        <f>H24+H26+H40+H43</f>
        <v>49496463</v>
      </c>
    </row>
    <row r="23" spans="1:8" ht="36.75" customHeight="1" x14ac:dyDescent="0.25">
      <c r="A23" s="13" t="s">
        <v>28</v>
      </c>
      <c r="B23" s="25" t="s">
        <v>29</v>
      </c>
      <c r="C23" s="15" t="s">
        <v>21</v>
      </c>
      <c r="D23" s="26">
        <f>SUM(E23:H23)</f>
        <v>73039022</v>
      </c>
      <c r="E23" s="26"/>
      <c r="F23" s="26">
        <f>F24+F26+F40</f>
        <v>25822</v>
      </c>
      <c r="G23" s="26">
        <f>G24+G26+G40</f>
        <v>23516737</v>
      </c>
      <c r="H23" s="26">
        <f>H24+H26+H40</f>
        <v>49496463</v>
      </c>
    </row>
    <row r="24" spans="1:8" ht="25.9" customHeight="1" x14ac:dyDescent="0.25">
      <c r="A24" s="27" t="s">
        <v>30</v>
      </c>
      <c r="B24" s="28" t="s">
        <v>31</v>
      </c>
      <c r="C24" s="29" t="s">
        <v>21</v>
      </c>
      <c r="D24" s="16">
        <f t="shared" si="0"/>
        <v>1499375</v>
      </c>
      <c r="E24" s="30"/>
      <c r="F24" s="30"/>
      <c r="G24" s="31">
        <f>G25</f>
        <v>1477500</v>
      </c>
      <c r="H24" s="31">
        <f>H25</f>
        <v>21875</v>
      </c>
    </row>
    <row r="25" spans="1:8" s="36" customFormat="1" ht="25.5" customHeight="1" x14ac:dyDescent="0.25">
      <c r="A25" s="32" t="s">
        <v>32</v>
      </c>
      <c r="B25" s="33" t="s">
        <v>33</v>
      </c>
      <c r="C25" s="34" t="s">
        <v>21</v>
      </c>
      <c r="D25" s="35">
        <f t="shared" si="0"/>
        <v>1499375</v>
      </c>
      <c r="E25" s="20"/>
      <c r="F25" s="20"/>
      <c r="G25" s="21">
        <v>1477500</v>
      </c>
      <c r="H25" s="21">
        <v>21875</v>
      </c>
    </row>
    <row r="26" spans="1:8" ht="26.25" customHeight="1" x14ac:dyDescent="0.25">
      <c r="A26" s="27" t="s">
        <v>34</v>
      </c>
      <c r="B26" s="37" t="s">
        <v>35</v>
      </c>
      <c r="C26" s="11" t="s">
        <v>21</v>
      </c>
      <c r="D26" s="16">
        <f t="shared" si="0"/>
        <v>68761331</v>
      </c>
      <c r="E26" s="16"/>
      <c r="F26" s="16"/>
      <c r="G26" s="16">
        <f>G27</f>
        <v>19730665</v>
      </c>
      <c r="H26" s="16">
        <f>H27+H28</f>
        <v>49030666</v>
      </c>
    </row>
    <row r="27" spans="1:8" ht="24.75" customHeight="1" x14ac:dyDescent="0.25">
      <c r="A27" s="18" t="s">
        <v>36</v>
      </c>
      <c r="B27" s="38" t="s">
        <v>37</v>
      </c>
      <c r="C27" s="11" t="s">
        <v>21</v>
      </c>
      <c r="D27" s="20">
        <f t="shared" si="0"/>
        <v>29415556</v>
      </c>
      <c r="E27" s="22"/>
      <c r="F27" s="21"/>
      <c r="G27" s="21">
        <v>19730665</v>
      </c>
      <c r="H27" s="21">
        <v>9684891</v>
      </c>
    </row>
    <row r="28" spans="1:8" ht="38.25" customHeight="1" x14ac:dyDescent="0.25">
      <c r="A28" s="39" t="s">
        <v>38</v>
      </c>
      <c r="B28" s="40" t="s">
        <v>39</v>
      </c>
      <c r="C28" s="41" t="s">
        <v>21</v>
      </c>
      <c r="D28" s="42">
        <f t="shared" ref="D28:D31" si="1">SUM(E28:H28)</f>
        <v>39345775</v>
      </c>
      <c r="E28" s="43"/>
      <c r="F28" s="44"/>
      <c r="G28" s="44"/>
      <c r="H28" s="45">
        <f>H29+H30+H31+H32</f>
        <v>39345775</v>
      </c>
    </row>
    <row r="29" spans="1:8" ht="47.25" x14ac:dyDescent="0.25">
      <c r="A29" s="46" t="s">
        <v>40</v>
      </c>
      <c r="B29" s="47" t="s">
        <v>41</v>
      </c>
      <c r="C29" s="48" t="s">
        <v>21</v>
      </c>
      <c r="D29" s="42">
        <f t="shared" si="1"/>
        <v>6303687</v>
      </c>
      <c r="E29" s="49"/>
      <c r="F29" s="50"/>
      <c r="G29" s="51"/>
      <c r="H29" s="52">
        <v>6303687</v>
      </c>
    </row>
    <row r="30" spans="1:8" ht="47.25" x14ac:dyDescent="0.25">
      <c r="A30" s="46" t="s">
        <v>42</v>
      </c>
      <c r="B30" s="47" t="s">
        <v>43</v>
      </c>
      <c r="C30" s="48" t="s">
        <v>21</v>
      </c>
      <c r="D30" s="42">
        <f t="shared" si="1"/>
        <v>28945578</v>
      </c>
      <c r="E30" s="49"/>
      <c r="F30" s="53"/>
      <c r="G30" s="54"/>
      <c r="H30" s="55">
        <v>28945578</v>
      </c>
    </row>
    <row r="31" spans="1:8" ht="31.5" x14ac:dyDescent="0.25">
      <c r="A31" s="46" t="s">
        <v>44</v>
      </c>
      <c r="B31" s="56" t="s">
        <v>45</v>
      </c>
      <c r="C31" s="48" t="s">
        <v>21</v>
      </c>
      <c r="D31" s="42">
        <f t="shared" si="1"/>
        <v>2749226</v>
      </c>
      <c r="E31" s="49"/>
      <c r="F31" s="53"/>
      <c r="G31" s="54"/>
      <c r="H31" s="55">
        <v>2749226</v>
      </c>
    </row>
    <row r="32" spans="1:8" ht="31.5" x14ac:dyDescent="0.25">
      <c r="A32" s="57" t="s">
        <v>46</v>
      </c>
      <c r="B32" s="58" t="s">
        <v>47</v>
      </c>
      <c r="C32" s="59" t="s">
        <v>21</v>
      </c>
      <c r="D32" s="60">
        <f>SUM(E32:H32)</f>
        <v>1347284</v>
      </c>
      <c r="E32" s="49"/>
      <c r="F32" s="53"/>
      <c r="G32" s="54"/>
      <c r="H32" s="61">
        <v>1347284</v>
      </c>
    </row>
    <row r="33" spans="1:8" ht="15.75" x14ac:dyDescent="0.25">
      <c r="A33" s="62"/>
      <c r="B33" s="63" t="s">
        <v>48</v>
      </c>
      <c r="C33" s="64"/>
      <c r="D33" s="65"/>
      <c r="E33" s="49"/>
      <c r="F33" s="53"/>
      <c r="G33" s="54"/>
      <c r="H33" s="52"/>
    </row>
    <row r="34" spans="1:8" ht="15.75" x14ac:dyDescent="0.25">
      <c r="A34" s="66" t="s">
        <v>49</v>
      </c>
      <c r="B34" s="67" t="s">
        <v>50</v>
      </c>
      <c r="C34" s="68" t="s">
        <v>21</v>
      </c>
      <c r="D34" s="69">
        <f t="shared" ref="D34:D39" si="2">SUM(E34:H34)</f>
        <v>722814</v>
      </c>
      <c r="E34" s="49"/>
      <c r="F34" s="53"/>
      <c r="G34" s="54"/>
      <c r="H34" s="55">
        <v>722814</v>
      </c>
    </row>
    <row r="35" spans="1:8" ht="15.75" x14ac:dyDescent="0.25">
      <c r="A35" s="62"/>
      <c r="B35" s="63" t="s">
        <v>51</v>
      </c>
      <c r="C35" s="64"/>
      <c r="D35" s="65"/>
      <c r="E35" s="49"/>
      <c r="F35" s="53"/>
      <c r="G35" s="54"/>
      <c r="H35" s="55"/>
    </row>
    <row r="36" spans="1:8" ht="47.25" x14ac:dyDescent="0.25">
      <c r="A36" s="66" t="s">
        <v>52</v>
      </c>
      <c r="B36" s="70" t="s">
        <v>53</v>
      </c>
      <c r="C36" s="71" t="s">
        <v>21</v>
      </c>
      <c r="D36" s="72">
        <f t="shared" si="2"/>
        <v>13976</v>
      </c>
      <c r="E36" s="49"/>
      <c r="F36" s="53"/>
      <c r="G36" s="54"/>
      <c r="H36" s="55">
        <v>13976</v>
      </c>
    </row>
    <row r="37" spans="1:8" ht="31.5" x14ac:dyDescent="0.25">
      <c r="A37" s="66" t="s">
        <v>54</v>
      </c>
      <c r="B37" s="73" t="s">
        <v>55</v>
      </c>
      <c r="C37" s="74" t="s">
        <v>21</v>
      </c>
      <c r="D37" s="61">
        <f t="shared" si="2"/>
        <v>0</v>
      </c>
      <c r="E37" s="49"/>
      <c r="F37" s="53"/>
      <c r="G37" s="54"/>
      <c r="H37" s="55">
        <v>0</v>
      </c>
    </row>
    <row r="38" spans="1:8" ht="31.5" x14ac:dyDescent="0.25">
      <c r="A38" s="66" t="s">
        <v>56</v>
      </c>
      <c r="B38" s="73" t="s">
        <v>57</v>
      </c>
      <c r="C38" s="74" t="s">
        <v>21</v>
      </c>
      <c r="D38" s="61">
        <f t="shared" si="2"/>
        <v>44129</v>
      </c>
      <c r="E38" s="49"/>
      <c r="F38" s="53"/>
      <c r="G38" s="54"/>
      <c r="H38" s="55">
        <v>44129</v>
      </c>
    </row>
    <row r="39" spans="1:8" ht="66.75" customHeight="1" x14ac:dyDescent="0.25">
      <c r="A39" s="66" t="s">
        <v>58</v>
      </c>
      <c r="B39" s="73" t="s">
        <v>59</v>
      </c>
      <c r="C39" s="74" t="s">
        <v>21</v>
      </c>
      <c r="D39" s="61">
        <f t="shared" si="2"/>
        <v>566365</v>
      </c>
      <c r="E39" s="49"/>
      <c r="F39" s="53"/>
      <c r="G39" s="54"/>
      <c r="H39" s="55">
        <v>566365</v>
      </c>
    </row>
    <row r="40" spans="1:8" ht="31.5" x14ac:dyDescent="0.25">
      <c r="A40" s="75" t="s">
        <v>60</v>
      </c>
      <c r="B40" s="14" t="s">
        <v>61</v>
      </c>
      <c r="C40" s="76" t="s">
        <v>21</v>
      </c>
      <c r="D40" s="16">
        <f t="shared" si="0"/>
        <v>2778316</v>
      </c>
      <c r="E40" s="77"/>
      <c r="F40" s="77">
        <f>F41</f>
        <v>25822</v>
      </c>
      <c r="G40" s="16">
        <f>G41</f>
        <v>2308572</v>
      </c>
      <c r="H40" s="16">
        <f>H41</f>
        <v>443922</v>
      </c>
    </row>
    <row r="41" spans="1:8" ht="15.75" x14ac:dyDescent="0.25">
      <c r="A41" s="18" t="s">
        <v>62</v>
      </c>
      <c r="B41" s="19" t="s">
        <v>63</v>
      </c>
      <c r="C41" s="11" t="s">
        <v>21</v>
      </c>
      <c r="D41" s="20">
        <f t="shared" si="0"/>
        <v>2778316</v>
      </c>
      <c r="E41" s="22"/>
      <c r="F41" s="78">
        <v>25822</v>
      </c>
      <c r="G41" s="78">
        <v>2308572</v>
      </c>
      <c r="H41" s="78">
        <v>443922</v>
      </c>
    </row>
    <row r="42" spans="1:8" s="1" customFormat="1" ht="15.75" x14ac:dyDescent="0.25">
      <c r="A42" s="23" t="s">
        <v>64</v>
      </c>
      <c r="B42" s="24" t="s">
        <v>65</v>
      </c>
      <c r="C42" s="12" t="s">
        <v>66</v>
      </c>
      <c r="D42" s="20">
        <f t="shared" si="0"/>
        <v>363</v>
      </c>
      <c r="E42" s="22"/>
      <c r="F42" s="78">
        <v>4</v>
      </c>
      <c r="G42" s="78">
        <v>301</v>
      </c>
      <c r="H42" s="78">
        <v>58</v>
      </c>
    </row>
    <row r="43" spans="1:8" ht="15.75" x14ac:dyDescent="0.25">
      <c r="A43" s="27" t="s">
        <v>67</v>
      </c>
      <c r="B43" s="37" t="s">
        <v>68</v>
      </c>
      <c r="C43" s="11" t="s">
        <v>21</v>
      </c>
      <c r="D43" s="16">
        <f>G43+H43</f>
        <v>754624</v>
      </c>
      <c r="E43" s="77"/>
      <c r="F43" s="16"/>
      <c r="G43" s="35">
        <v>754624</v>
      </c>
      <c r="H43" s="16"/>
    </row>
    <row r="44" spans="1:8" ht="15.75" x14ac:dyDescent="0.25">
      <c r="A44" s="27" t="s">
        <v>69</v>
      </c>
      <c r="B44" s="37" t="s">
        <v>70</v>
      </c>
      <c r="C44" s="15" t="s">
        <v>21</v>
      </c>
      <c r="D44" s="16">
        <f>D19-D22</f>
        <v>11821636.280000001</v>
      </c>
      <c r="E44" s="16"/>
      <c r="F44" s="78">
        <v>221815</v>
      </c>
      <c r="G44" s="78">
        <v>5531824</v>
      </c>
      <c r="H44" s="78">
        <v>6067997.2800000003</v>
      </c>
    </row>
    <row r="45" spans="1:8" ht="15.75" x14ac:dyDescent="0.25">
      <c r="A45" s="11" t="s">
        <v>71</v>
      </c>
      <c r="B45" s="19" t="s">
        <v>72</v>
      </c>
      <c r="C45" s="79"/>
      <c r="D45" s="80">
        <f>D44/D19</f>
        <v>0.13807857622121714</v>
      </c>
      <c r="E45" s="81"/>
      <c r="F45" s="24"/>
      <c r="G45" s="82"/>
      <c r="H45" s="82"/>
    </row>
    <row r="46" spans="1:8" ht="15.75" x14ac:dyDescent="0.25">
      <c r="A46" s="2"/>
      <c r="B46" s="2"/>
      <c r="C46" s="2"/>
      <c r="D46" s="83"/>
      <c r="E46" s="3"/>
      <c r="F46" s="3"/>
      <c r="G46" s="84"/>
      <c r="H46" s="84"/>
    </row>
    <row r="47" spans="1:8" ht="15.75" x14ac:dyDescent="0.25">
      <c r="A47" s="2"/>
      <c r="B47" s="2"/>
      <c r="C47" s="2"/>
      <c r="D47" s="3"/>
      <c r="E47" s="3"/>
      <c r="F47" s="3"/>
      <c r="G47" s="5"/>
      <c r="H47" s="84"/>
    </row>
    <row r="48" spans="1:8" s="89" customFormat="1" ht="18.75" x14ac:dyDescent="0.3">
      <c r="A48" s="85" t="s">
        <v>73</v>
      </c>
      <c r="B48" s="85"/>
      <c r="C48" s="85"/>
      <c r="D48" s="86"/>
      <c r="E48" s="87"/>
      <c r="F48" s="87"/>
      <c r="G48" s="88" t="s">
        <v>74</v>
      </c>
      <c r="H48" s="88"/>
    </row>
    <row r="49" spans="1:8" x14ac:dyDescent="0.2">
      <c r="A49" s="2"/>
      <c r="B49" s="2"/>
      <c r="C49" s="2"/>
      <c r="D49" s="2"/>
      <c r="E49" s="3"/>
      <c r="F49" s="3"/>
      <c r="G49" s="3"/>
      <c r="H49" s="3" t="s">
        <v>75</v>
      </c>
    </row>
    <row r="50" spans="1:8" x14ac:dyDescent="0.2">
      <c r="A50" s="2"/>
      <c r="B50" s="2"/>
      <c r="C50" s="2"/>
      <c r="D50" s="2"/>
      <c r="E50" s="3"/>
      <c r="F50" s="3"/>
      <c r="G50" s="3"/>
      <c r="H50" s="3"/>
    </row>
    <row r="51" spans="1:8" ht="18.75" x14ac:dyDescent="0.3">
      <c r="A51" s="93" t="s">
        <v>76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2"/>
      <c r="B52" s="2"/>
      <c r="C52" s="2"/>
      <c r="D52" s="2"/>
      <c r="E52" s="3"/>
      <c r="F52" s="3"/>
      <c r="G52" s="3"/>
      <c r="H52" s="3" t="s">
        <v>75</v>
      </c>
    </row>
    <row r="53" spans="1:8" x14ac:dyDescent="0.2">
      <c r="D53"/>
    </row>
    <row r="54" spans="1:8" ht="18.75" x14ac:dyDescent="0.3">
      <c r="A54" s="93" t="s">
        <v>77</v>
      </c>
      <c r="B54" s="93"/>
      <c r="C54" s="93"/>
      <c r="D54" s="93"/>
      <c r="E54" s="93"/>
      <c r="F54" s="93"/>
      <c r="G54" s="93"/>
      <c r="H54" s="93"/>
    </row>
    <row r="55" spans="1:8" x14ac:dyDescent="0.2">
      <c r="D55"/>
      <c r="H55" s="3" t="s">
        <v>75</v>
      </c>
    </row>
    <row r="56" spans="1:8" ht="15" x14ac:dyDescent="0.2">
      <c r="C56" s="90"/>
      <c r="D56" s="91"/>
      <c r="E56" s="91"/>
      <c r="F56" s="91"/>
    </row>
    <row r="57" spans="1:8" ht="15" x14ac:dyDescent="0.2">
      <c r="A57" s="94"/>
      <c r="B57" s="94"/>
      <c r="C57" s="94"/>
      <c r="D57" s="94"/>
      <c r="E57" s="94"/>
      <c r="F57" s="94"/>
      <c r="G57" s="94"/>
      <c r="H57" s="94"/>
    </row>
    <row r="58" spans="1:8" x14ac:dyDescent="0.2">
      <c r="D58" s="92"/>
    </row>
  </sheetData>
  <mergeCells count="18">
    <mergeCell ref="A6:H6"/>
    <mergeCell ref="A1:H1"/>
    <mergeCell ref="A2:H2"/>
    <mergeCell ref="A3:H3"/>
    <mergeCell ref="A4:H4"/>
    <mergeCell ref="A5:H5"/>
    <mergeCell ref="A51:H51"/>
    <mergeCell ref="A54:H54"/>
    <mergeCell ref="A57:H57"/>
    <mergeCell ref="A7:H7"/>
    <mergeCell ref="A9:H9"/>
    <mergeCell ref="A10:H10"/>
    <mergeCell ref="A11:H11"/>
    <mergeCell ref="A14:H14"/>
    <mergeCell ref="A16:A17"/>
    <mergeCell ref="B16:B17"/>
    <mergeCell ref="C16:C17"/>
    <mergeCell ref="D16:H16"/>
  </mergeCells>
  <pageMargins left="0.51181102362204722" right="0.31496062992125984" top="0.74803149606299213" bottom="0.74803149606299213" header="0.31496062992125984" footer="0.31496062992125984"/>
  <pageSetup paperSize="9" scale="64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Христоева</dc:creator>
  <cp:lastModifiedBy>Христоева</cp:lastModifiedBy>
  <dcterms:created xsi:type="dcterms:W3CDTF">2020-04-13T12:00:04Z</dcterms:created>
  <dcterms:modified xsi:type="dcterms:W3CDTF">2020-04-13T12:13:39Z</dcterms:modified>
</cp:coreProperties>
</file>