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5" windowWidth="19020" windowHeight="7080" tabRatio="470" activeTab="0"/>
  </bookViews>
  <sheets>
    <sheet name="МУП Кировская горэлектросеть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_Key1" hidden="1">'[2]#¡REF'!$A$2</definedName>
    <definedName name="_Order1" hidden="1">255</definedName>
    <definedName name="_Order2" hidden="1">255</definedName>
    <definedName name="_Sort" hidden="1">'[2]#¡REF'!$A$2:$F$2</definedName>
    <definedName name="_xlfn.BAHTTEXT" hidden="1">#NAME?</definedName>
    <definedName name="_xlfn.FLOOR.PRECISE" hidden="1">#NAME?</definedName>
    <definedName name="_xlfn.IFERROR" hidden="1">#NAME?</definedName>
    <definedName name="AccessDatabase" hidden="1">"C:\Мои документы\НоваяОборотка.mdb"</definedName>
    <definedName name="anscount" hidden="1">1</definedName>
    <definedName name="apr" hidden="1">{"'РП (2)'!$A$5:$S$150"}</definedName>
    <definedName name="AS2DocOpenMode" hidden="1">"AS2DocumentEdit"</definedName>
    <definedName name="asd" hidden="1">{"'РП (2)'!$A$5:$S$150"}</definedName>
    <definedName name="asdfg" hidden="1">{"'РП (2)'!$A$5:$S$150"}</definedName>
    <definedName name="asdfgh" hidden="1">{"'РП (2)'!$A$5:$S$150"}</definedName>
    <definedName name="asdfs" hidden="1">{"'РП (2)'!$A$5:$S$150"}</definedName>
    <definedName name="Control" hidden="1">{"'РП (2)'!$A$5:$S$150"}</definedName>
    <definedName name="ddddd" hidden="1">{"'РП (2)'!$A$5:$S$150"}</definedName>
    <definedName name="ddhh" hidden="1">{"'РП (2)'!$A$5:$S$150"}</definedName>
    <definedName name="ddvv" hidden="1">{"'РП (2)'!$A$5:$S$150"}</definedName>
    <definedName name="fff" hidden="1">{"'РП (2)'!$A$5:$S$150"}</definedName>
    <definedName name="fgh" hidden="1">{"'РП (2)'!$A$5:$S$150"}</definedName>
    <definedName name="fghh" hidden="1">{"'РП (2)'!$A$5:$S$150"}</definedName>
    <definedName name="gfg" hidden="1">{"'РП (2)'!$A$5:$S$150"}</definedName>
    <definedName name="gg" hidden="1">{"'РП (2)'!$A$5:$S$150"}</definedName>
    <definedName name="hghy6" hidden="1">{"'РП (2)'!$A$5:$S$150"}</definedName>
    <definedName name="HTLM" hidden="1">{"'РП (2)'!$A$5:$S$150"}</definedName>
    <definedName name="HTML_CodePage" hidden="1">1251</definedName>
    <definedName name="HTML_Control" hidden="1">{"'РП (2)'!$A$5:$S$150"}</definedName>
    <definedName name="HTML_Description" hidden="1">""</definedName>
    <definedName name="HTML_Email" hidden="1">""</definedName>
    <definedName name="HTML_Header" hidden="1">"кРАП"</definedName>
    <definedName name="HTML_LastUpdate" hidden="1">"03.06.99"</definedName>
    <definedName name="HTML_LineAfter" hidden="1">FALSE</definedName>
    <definedName name="HTML_LineBefore" hidden="1">FALSE</definedName>
    <definedName name="HTML_Name" hidden="1">"Вячеслав Г. Колчин"</definedName>
    <definedName name="HTML_OBDlg2" hidden="1">TRUE</definedName>
    <definedName name="HTML_OBDlg4" hidden="1">TRUE</definedName>
    <definedName name="HTML_OS" hidden="1">0</definedName>
    <definedName name="HTML_PathFile" hidden="1">"C:\1S\AworkSIBAL\ФИНПЛАН\Платежи-поступления\MyHTML.htm"</definedName>
    <definedName name="HTML_Title" hidden="1">"План платежей 0699"</definedName>
    <definedName name="j" hidden="1">{"'РП (2)'!$A$5:$S$150"}</definedName>
    <definedName name="jj" hidden="1">{"'РП (2)'!$A$5:$S$150"}</definedName>
    <definedName name="kBNT" hidden="1">{"'РП (2)'!$A$5:$S$150"}</definedName>
    <definedName name="lll" hidden="1">{"'РП (2)'!$A$5:$S$150"}</definedName>
    <definedName name="P1_ESO_PROT" hidden="1">#REF!,#REF!,#REF!,#REF!,#REF!,#REF!,#REF!,#REF!</definedName>
    <definedName name="P1_SBT_PROT" hidden="1">#REF!,#REF!,#REF!,#REF!,#REF!,#REF!,#REF!</definedName>
    <definedName name="P1_SCOPE_16_PRT" hidden="1">#REF!,#REF!,#REF!,#REF!,#REF!,#REF!,#REF!,#REF!,#REF!</definedName>
    <definedName name="P1_SCOPE_17_PRT" hidden="1">#REF!,#REF!,#REF!,#REF!,#REF!,#REF!,#REF!,#REF!</definedName>
    <definedName name="P1_SCOPE_4_PRT" hidden="1">'[4]4'!$F$23:$I$23,'[4]4'!$F$25:$I$25,'[4]4'!$F$27:$I$31,'[4]4'!$K$14:$N$20,'[4]4'!$K$23:$N$23,'[4]4'!$K$25:$N$25,'[4]4'!$K$27:$N$31,'[4]4'!$P$14:$S$20,'[4]4'!$P$23:$S$23</definedName>
    <definedName name="P1_SCOPE_5_PRT" hidden="1">'[4]5'!$F$23:$I$23,'[4]5'!$F$25:$I$25,'[4]5'!$F$27:$I$31,'[4]5'!$K$14:$N$21,'[4]5'!$K$23:$N$23,'[4]5'!$K$25:$N$25,'[4]5'!$K$27:$N$31,'[4]5'!$P$14:$S$21,'[4]5'!$P$23:$S$23</definedName>
    <definedName name="P1_SCOPE_F1_PRT" hidden="1">#REF!,#REF!,#REF!,#REF!</definedName>
    <definedName name="P1_SCOPE_F2_PRT" hidden="1">#REF!,#REF!,#REF!,#REF!</definedName>
    <definedName name="P1_SCOPE_FLOAD" hidden="1">#REF!,#REF!,#REF!,#REF!,#REF!,#REF!</definedName>
    <definedName name="P1_SCOPE_FRML" hidden="1">#REF!,#REF!,#REF!,#REF!,#REF!,#REF!</definedName>
    <definedName name="P1_SCOPE_PER_PRT" hidden="1">#REF!,#REF!,#REF!,#REF!,#REF!</definedName>
    <definedName name="P1_SCOPE_SV_LD" hidden="1">#REF!,#REF!,#REF!,#REF!,#REF!,#REF!,#REF!</definedName>
    <definedName name="P1_SCOPE_SV_LD1" hidden="1">#REF!,#REF!,#REF!,#REF!,#REF!,#REF!,#REF!</definedName>
    <definedName name="P1_SCOPE_SV_PRT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9_T1_Protect" hidden="1">P5_T1_Protect,P6_T1_Protect,P7_T1_Protect,P8_T1_Protect,P9_T1_Protect,P10_T1_Protect,P11_T1_Protect,P12_T1_Protect,P13_T1_Protect,P14_T1_Protect</definedName>
    <definedName name="P2_SCOPE_16_PRT" hidden="1">#REF!,#REF!,#REF!,#REF!,#REF!,#REF!,#REF!,#REF!</definedName>
    <definedName name="P2_SCOPE_4_PRT" hidden="1">'[4]4'!$P$25:$S$25,'[4]4'!$P$27:$S$31,'[4]4'!$U$14:$X$20,'[4]4'!$U$23:$X$23,'[4]4'!$U$25:$X$25,'[4]4'!$U$27:$X$31,'[4]4'!$Z$14:$AC$20,'[4]4'!$Z$23:$AC$23,'[4]4'!$Z$25:$AC$25</definedName>
    <definedName name="P2_SCOPE_5_PRT" hidden="1">'[4]5'!$P$25:$S$25,'[4]5'!$P$27:$S$31,'[4]5'!$U$14:$X$21,'[4]5'!$U$23:$X$23,'[4]5'!$U$25:$X$25,'[4]5'!$U$27:$X$31,'[4]5'!$Z$14:$AC$21,'[4]5'!$Z$23:$AC$23,'[4]5'!$Z$25:$AC$25</definedName>
    <definedName name="P2_SCOPE_F1_PRT" hidden="1">#REF!,#REF!,#REF!,#REF!</definedName>
    <definedName name="P2_SCOPE_F2_PRT" hidden="1">#REF!,#REF!,#REF!,#REF!</definedName>
    <definedName name="P2_SCOPE_PER_PRT" hidden="1">#REF!,#REF!,#REF!,#REF!,#REF!</definedName>
    <definedName name="P2_SCOPE_SV_PRT" hidden="1">#REF!,#REF!,#REF!,#REF!,#REF!,#REF!,#REF!</definedName>
    <definedName name="P3_SCOPE_F1_PRT" hidden="1">#REF!,#REF!,#REF!,#REF!</definedName>
    <definedName name="P3_SCOPE_PER_PRT" hidden="1">#REF!,#REF!,#REF!,#REF!,#REF!</definedName>
    <definedName name="P3_SCOPE_SV_PRT" hidden="1">#REF!,#REF!,#REF!,#REF!,#REF!,#REF!,#REF!</definedName>
    <definedName name="P4_SCOPE_F1_PRT" hidden="1">#REF!,#REF!,#REF!,#REF!</definedName>
    <definedName name="P4_SCOPE_PER_PRT" hidden="1">#REF!,#REF!,#REF!,#REF!,#REF!</definedName>
    <definedName name="P5_SCOPE_PER_PRT" hidden="1">#REF!,#REF!,#REF!,#REF!,#REF!</definedName>
    <definedName name="P6_SCOPE_PER_PRT" hidden="1">#REF!,#REF!,#REF!,#REF!,#REF!</definedName>
    <definedName name="P7_SCOPE_PER_PRT" hidden="1">#REF!,#REF!,#REF!,#REF!,#REF!</definedName>
    <definedName name="P8_SCOPE_PER_PRT" hidden="1">#REF!,#REF!,#REF!,P1_SCOPE_PER_PRT,P2_SCOPE_PER_PRT,P3_SCOPE_PER_PRT,P4_SCOPE_PER_PRT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ty" hidden="1">{"'РП (2)'!$A$5:$S$150"}</definedName>
    <definedName name="qwt" hidden="1">{"'РП (2)'!$A$5:$S$150"}</definedName>
    <definedName name="rjgbz" hidden="1">{"'РП (2)'!$A$5:$S$150"}</definedName>
    <definedName name="s" hidden="1">{"'РП (2)'!$A$5:$S$150"}</definedName>
    <definedName name="SAPBEXrevision" hidden="1">1</definedName>
    <definedName name="SAPBEXsysID" hidden="1">"BW2"</definedName>
    <definedName name="SAPBEXwbID" hidden="1">"479GSPMTNK9HM4ZSIVE5K2SH6"</definedName>
    <definedName name="ss" hidden="1">{"'РП (2)'!$A$5:$S$150"}</definedName>
    <definedName name="sss" hidden="1">{"'РП (2)'!$A$5:$S$150"}</definedName>
    <definedName name="TextRefCopyRangeCount" hidden="1">183</definedName>
    <definedName name="usl" hidden="1">{"'РП (2)'!$A$5:$S$150"}</definedName>
    <definedName name="wrn.Aging._.and._.Trend._.Analysis." hidden="1">{#N/A,#N/A,FALSE,"Aging Summary";#N/A,#N/A,FALSE,"Ratio Analysis";#N/A,#N/A,FALSE,"Test 120 Day Accts";#N/A,#N/A,FALSE,"Tickmarks"}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hidden="1">'[2]#¡REF'!$A$2:$F$2</definedName>
    <definedName name="z" hidden="1">{"'РП (2)'!$A$5:$S$150"}</definedName>
    <definedName name="Z_00F33AC1_9115_11D7_827F_00104BBA10B0_.wvu.Cols" hidden="1">#REF!,#REF!,#REF!</definedName>
    <definedName name="Z_18E0A45A_F64C_11D3_90C7_000062A15C1A_.wvu.Cols" hidden="1">#REF!</definedName>
    <definedName name="Z_18E0A45A_F64C_11D3_90C7_000062A15C1A_.wvu.FilterData" hidden="1">#REF!</definedName>
    <definedName name="Z_18E0A45A_F64C_11D3_90C7_000062A15C1A_.wvu.PrintTitles" hidden="1">#REF!</definedName>
    <definedName name="zzz" hidden="1">{"'РП (2)'!$A$5:$S$150"}</definedName>
    <definedName name="аааа" hidden="1">{"'РП (2)'!$A$5:$S$150"}</definedName>
    <definedName name="ааааа" hidden="1">{"'РП (2)'!$A$5:$S$150"}</definedName>
    <definedName name="аааааа" hidden="1">{"'РП (2)'!$A$5:$S$150"}</definedName>
    <definedName name="абакан" hidden="1">{"'РП (2)'!$A$5:$S$150"}</definedName>
    <definedName name="ав" hidden="1">{"'РП (2)'!$A$5:$S$150"}</definedName>
    <definedName name="аж" hidden="1">{"'РП (2)'!$A$5:$S$150"}</definedName>
    <definedName name="алормж" hidden="1">{"'РП (2)'!$A$5:$S$150"}</definedName>
    <definedName name="ан" hidden="1">{"'РП (2)'!$A$5:$S$150"}</definedName>
    <definedName name="апва" hidden="1">{"'РП (2)'!$A$5:$S$150"}</definedName>
    <definedName name="апкп" hidden="1">{"'РП (2)'!$A$5:$S$150"}</definedName>
    <definedName name="апр" hidden="1">{"'РП (2)'!$A$5:$S$150"}</definedName>
    <definedName name="апрель" hidden="1">{"'РП (2)'!$A$5:$S$150"}</definedName>
    <definedName name="арложлд" hidden="1">{"'РП (2)'!$A$5:$S$150"}</definedName>
    <definedName name="арыщдр" hidden="1">{"'РП (2)'!$A$5:$S$150"}</definedName>
    <definedName name="ас" hidden="1">{"'РП (2)'!$A$5:$S$150"}</definedName>
    <definedName name="Б" hidden="1">{"'РП (2)'!$A$5:$S$150"}</definedName>
    <definedName name="балбесы" hidden="1">{"'РП (2)'!$A$5:$S$150"}</definedName>
    <definedName name="балда" hidden="1">{"'РП (2)'!$A$5:$S$150"}</definedName>
    <definedName name="баобес" hidden="1">{"'РП (2)'!$A$5:$S$150"}</definedName>
    <definedName name="ббб" hidden="1">{"'РП (2)'!$A$5:$S$150"}</definedName>
    <definedName name="бдр" hidden="1">{"'РП (2)'!$A$5:$S$150"}</definedName>
    <definedName name="бипр" hidden="1">{"'РП (2)'!$A$5:$S$150"}</definedName>
    <definedName name="бля" hidden="1">{"'РП (2)'!$A$5:$S$150"}</definedName>
    <definedName name="Бро" hidden="1">{"'РП (2)'!$A$5:$S$150"}</definedName>
    <definedName name="БТ" hidden="1">{"'РП (2)'!$A$5:$S$150"}</definedName>
    <definedName name="бухг.фин.показ" hidden="1">{"'РП (2)'!$A$5:$S$150"}</definedName>
    <definedName name="бю." hidden="1">{"'РП (2)'!$A$5:$S$150"}</definedName>
    <definedName name="бюджет" hidden="1">{"'РП (2)'!$A$5:$S$150"}</definedName>
    <definedName name="бюджет2" hidden="1">{"'РП (2)'!$A$5:$S$150"}</definedName>
    <definedName name="бюджетик" hidden="1">{"'РП (2)'!$A$5:$S$150"}</definedName>
    <definedName name="бюст" hidden="1">{"'РП (2)'!$A$5:$S$150"}</definedName>
    <definedName name="вадло" hidden="1">{"'РП (2)'!$A$5:$S$150"}</definedName>
    <definedName name="ваен" hidden="1">{"'РП (2)'!$A$5:$S$150"}</definedName>
    <definedName name="Валя" hidden="1">{"'РП (2)'!$A$5:$S$150"}</definedName>
    <definedName name="вапр" hidden="1">{"'РП (2)'!$A$5:$S$150"}</definedName>
    <definedName name="Вариант3" hidden="1">{"'РП (2)'!$A$5:$S$150"}</definedName>
    <definedName name="ваф" hidden="1">{"'РП (2)'!$A$5:$S$150"}</definedName>
    <definedName name="вв" hidden="1">{"'РП (2)'!$A$5:$S$150"}</definedName>
    <definedName name="ввв" hidden="1">{"'РП (2)'!$A$5:$S$150"}</definedName>
    <definedName name="ввввввввв" hidden="1">{"'РП (2)'!$A$5:$S$150"}</definedName>
    <definedName name="волчара" hidden="1">{"'РП (2)'!$A$5:$S$150"}</definedName>
    <definedName name="все" hidden="1">{"'РП (2)'!$A$5:$S$150"}</definedName>
    <definedName name="га" hidden="1">{"'РП (2)'!$A$5:$S$150"}</definedName>
    <definedName name="гав" hidden="1">{"'РП (2)'!$A$5:$S$150"}</definedName>
    <definedName name="гг" hidden="1">{"'РП (2)'!$A$5:$S$150"}</definedName>
    <definedName name="гггг" hidden="1">{"'РП (2)'!$A$5:$S$150"}</definedName>
    <definedName name="го" hidden="1">{"'РП (2)'!$A$5:$S$150"}</definedName>
    <definedName name="да" hidden="1">{"'РП (2)'!$A$5:$S$150"}</definedName>
    <definedName name="ддд" hidden="1">{"'РП (2)'!$A$5:$S$150"}</definedName>
    <definedName name="дддд" hidden="1">{"'РП (2)'!$A$5:$S$150"}</definedName>
    <definedName name="ддддд" hidden="1">{"'РП (2)'!$A$5:$S$150"}</definedName>
    <definedName name="ди" hidden="1">{"'РП (2)'!$A$5:$S$150"}</definedName>
    <definedName name="динели" hidden="1">{"'РП (2)'!$A$5:$S$150"}</definedName>
    <definedName name="дло" hidden="1">{"'РП (2)'!$A$5:$S$150"}</definedName>
    <definedName name="длошсмидш" hidden="1">{"'РП (2)'!$A$5:$S$150"}</definedName>
    <definedName name="длэз" hidden="1">{"'РП (2)'!$A$5:$S$150"}</definedName>
    <definedName name="до" hidden="1">#REF!</definedName>
    <definedName name="дон" hidden="1">{"'РП (2)'!$A$5:$S$150"}</definedName>
    <definedName name="дрлж" hidden="1">{"'РП (2)'!$A$5:$S$150"}</definedName>
    <definedName name="дураки" hidden="1">{"'РП (2)'!$A$5:$S$150"}</definedName>
    <definedName name="дурк" hidden="1">{"'РП (2)'!$A$5:$S$150"}</definedName>
    <definedName name="дурни" hidden="1">{"'РП (2)'!$A$5:$S$150"}</definedName>
    <definedName name="дэээээ" hidden="1">{"'РП (2)'!$A$5:$S$150"}</definedName>
    <definedName name="евшие" hidden="1">{"'РП (2)'!$A$5:$S$150"}</definedName>
    <definedName name="ее" hidden="1">{"'РП (2)'!$A$5:$S$150"}</definedName>
    <definedName name="ек" hidden="1">{"'РП (2)'!$A$5:$S$150"}</definedName>
    <definedName name="екн" hidden="1">{"'РП (2)'!$A$5:$S$150"}</definedName>
    <definedName name="ен" hidden="1">#REF!</definedName>
    <definedName name="ес" hidden="1">{"'РП (2)'!$A$5:$S$150"}</definedName>
    <definedName name="ещехуже" hidden="1">{"'РП (2)'!$A$5:$S$150"}</definedName>
    <definedName name="ж" hidden="1">{"'РП (2)'!$A$5:$S$150"}</definedName>
    <definedName name="жд" hidden="1">{"'РП (2)'!$A$5:$S$150"}</definedName>
    <definedName name="жжж" hidden="1">{"'РП (2)'!$A$5:$S$150"}</definedName>
    <definedName name="жжжж" hidden="1">{"'РП (2)'!$A$5:$S$150"}</definedName>
    <definedName name="жжжжж" hidden="1">{"'РП (2)'!$A$5:$S$150"}</definedName>
    <definedName name="жжжжжжжж" hidden="1">{"'РП (2)'!$A$5:$S$150"}</definedName>
    <definedName name="жжжжз" hidden="1">{"'РП (2)'!$A$5:$S$150"}</definedName>
    <definedName name="жэзщшгн" hidden="1">{"'РП (2)'!$A$5:$S$150"}</definedName>
    <definedName name="здздздзд" hidden="1">{"'РП (2)'!$A$5:$S$150"}</definedName>
    <definedName name="ззз" hidden="1">{"'РП (2)'!$A$5:$S$150"}</definedName>
    <definedName name="ззззш" hidden="1">{"'РП (2)'!$A$5:$S$150"}</definedName>
    <definedName name="ззщзззщзщ" hidden="1">{"'РП (2)'!$A$5:$S$150"}</definedName>
    <definedName name="зш" hidden="1">{"'РП (2)'!$A$5:$S$150"}</definedName>
    <definedName name="зщш" hidden="1">{"'РП (2)'!$A$5:$S$150"}</definedName>
    <definedName name="зщщщ" hidden="1">{"'РП (2)'!$A$5:$S$150"}</definedName>
    <definedName name="зэки" hidden="1">{"'РП (2)'!$A$5:$S$150"}</definedName>
    <definedName name="и" hidden="1">{"'РП (2)'!$A$5:$S$150"}</definedName>
    <definedName name="й" hidden="1">{"'РП (2)'!$A$5:$S$150"}</definedName>
    <definedName name="идар" hidden="1">{"'РП (2)'!$A$5:$S$150"}</definedName>
    <definedName name="ии" hidden="1">{"'РП (2)'!$A$5:$S$150"}</definedName>
    <definedName name="йй" hidden="1">{"'РП (2)'!$A$5:$S$150"}</definedName>
    <definedName name="иии" hidden="1">{"'РП (2)'!$A$5:$S$150"}</definedName>
    <definedName name="ййй" hidden="1">{"'РП (2)'!$A$5:$S$150"}</definedName>
    <definedName name="им" hidden="1">{"'РП (2)'!$A$5:$S$150"}</definedName>
    <definedName name="имущ1" hidden="1">{"'РП (2)'!$A$5:$S$150"}</definedName>
    <definedName name="итог" hidden="1">{"'РП (2)'!$A$5:$S$150"}</definedName>
    <definedName name="ить" hidden="1">{"'РП (2)'!$A$5:$S$150"}</definedName>
    <definedName name="июль" hidden="1">{"'РП (2)'!$A$5:$S$150"}</definedName>
    <definedName name="июль03" hidden="1">{"'РП (2)'!$A$5:$S$150"}</definedName>
    <definedName name="июль1" hidden="1">{"'РП (2)'!$A$5:$S$150"}</definedName>
    <definedName name="июль3" hidden="1">{"'РП (2)'!$A$5:$S$150"}</definedName>
    <definedName name="июнь" hidden="1">{"'РП (2)'!$A$5:$S$150"}</definedName>
    <definedName name="июнь5" hidden="1">{"'РП (2)'!$A$5:$S$150"}</definedName>
    <definedName name="кент" hidden="1">{"'РП (2)'!$A$5:$S$150"}</definedName>
    <definedName name="киселевск" hidden="1">{"'РП (2)'!$A$5:$S$150"}</definedName>
    <definedName name="кк" hidden="1">{"'РП (2)'!$A$5:$S$150"}</definedName>
    <definedName name="кккккккккккккк" hidden="1">{"'РП (2)'!$A$5:$S$150"}</definedName>
    <definedName name="коза" hidden="1">{"'РП (2)'!$A$5:$S$150"}</definedName>
    <definedName name="козел" hidden="1">{"'РП (2)'!$A$5:$S$150"}</definedName>
    <definedName name="козлы" hidden="1">{"'РП (2)'!$A$5:$S$150"}</definedName>
    <definedName name="конф" hidden="1">{"'РП (2)'!$A$5:$S$150"}</definedName>
    <definedName name="копия" hidden="1">{"'РП (2)'!$A$5:$S$150"}</definedName>
    <definedName name="КРАСНОЯРСК" hidden="1">{"'РП (2)'!$A$5:$S$150"}</definedName>
    <definedName name="лб" hidden="1">{"'РП (2)'!$A$5:$S$150"}</definedName>
    <definedName name="лдж" hidden="1">{"'РП (2)'!$A$5:$S$150"}</definedName>
    <definedName name="лена" hidden="1">{"'РП (2)'!$A$5:$S$150"}</definedName>
    <definedName name="ленинград" hidden="1">{"'РП (2)'!$A$5:$S$150"}</definedName>
    <definedName name="ленинск" hidden="1">{"'РП (2)'!$A$5:$S$150"}</definedName>
    <definedName name="ллллт" hidden="1">{"'РП (2)'!$A$5:$S$150"}</definedName>
    <definedName name="ло" hidden="1">{"'РП (2)'!$A$5:$S$150"}</definedName>
    <definedName name="лол" hidden="1">{"'РП (2)'!$A$5:$S$150"}</definedName>
    <definedName name="лор" hidden="1">{"'РП (2)'!$A$5:$S$150"}</definedName>
    <definedName name="май1" hidden="1">{"'РП (2)'!$A$5:$S$150"}</definedName>
    <definedName name="ман" hidden="1">{"'РП (2)'!$A$5:$S$150"}</definedName>
    <definedName name="марина" hidden="1">{"'РП (2)'!$A$5:$S$150"}</definedName>
    <definedName name="март" hidden="1">{"'РП (2)'!$A$5:$S$150"}</definedName>
    <definedName name="митинг" hidden="1">{"'РП (2)'!$A$5:$S$150"}</definedName>
    <definedName name="мм" hidden="1">{"'РП (2)'!$A$5:$S$150"}</definedName>
    <definedName name="москва" hidden="1">{"'РП (2)'!$A$5:$S$150"}</definedName>
    <definedName name="мы" hidden="1">{"'РП (2)'!$A$5:$S$150"}</definedName>
    <definedName name="надоели" hidden="1">{"'РП (2)'!$A$5:$S$150"}</definedName>
    <definedName name="нет" hidden="1">{"'РП (2)'!$A$5:$S$150"}</definedName>
    <definedName name="нн" hidden="1">{"'РП (2)'!$A$5:$S$150"}</definedName>
    <definedName name="нор" hidden="1">{"'РП (2)'!$A$5:$S$150"}</definedName>
    <definedName name="ноу" hidden="1">{"'РП (2)'!$A$5:$S$150"}</definedName>
    <definedName name="оао" hidden="1">{"'РП (2)'!$A$5:$S$150"}</definedName>
    <definedName name="обалд" hidden="1">{"'РП (2)'!$A$5:$S$150"}</definedName>
    <definedName name="Общеж." hidden="1">{"'РП (2)'!$A$5:$S$150"}</definedName>
    <definedName name="одури" hidden="1">{"'РП (2)'!$A$5:$S$150"}</definedName>
    <definedName name="ок" hidden="1">{"'РП (2)'!$A$5:$S$150"}</definedName>
    <definedName name="олухи" hidden="1">{"'РП (2)'!$A$5:$S$150"}</definedName>
    <definedName name="оо" hidden="1">{"'РП (2)'!$A$5:$S$150"}</definedName>
    <definedName name="оолдж" hidden="1">{"'РП (2)'!$A$5:$S$150"}</definedName>
    <definedName name="ооод" hidden="1">{"'РП (2)'!$A$5:$S$150"}</definedName>
    <definedName name="ооож" hidden="1">{"'РП (2)'!$A$5:$S$150"}</definedName>
    <definedName name="оооэхз" hidden="1">{"'РП (2)'!$A$5:$S$150"}</definedName>
    <definedName name="опиз" hidden="1">{"'РП (2)'!$A$5:$S$150"}</definedName>
    <definedName name="ор" hidden="1">{"'РП (2)'!$A$5:$S$150"}</definedName>
    <definedName name="ослы" hidden="1">{"'РП (2)'!$A$5:$S$150"}</definedName>
    <definedName name="оху" hidden="1">{"'РП (2)'!$A$5:$S$150"}</definedName>
    <definedName name="оштлош" hidden="1">{"'РП (2)'!$A$5:$S$150"}</definedName>
    <definedName name="ощлщл" hidden="1">{"'РП (2)'!$A$5:$S$150"}</definedName>
    <definedName name="па" hidden="1">{"'РП (2)'!$A$5:$S$150"}</definedName>
    <definedName name="пе" hidden="1">{"'РП (2)'!$A$5:$S$150"}</definedName>
    <definedName name="пени_штрафы_Нпроверки" hidden="1">{"'РП (2)'!$A$5:$S$150"}</definedName>
    <definedName name="пепр" hidden="1">{"'РП (2)'!$A$5:$S$150"}</definedName>
    <definedName name="пид" hidden="1">{"'РП (2)'!$A$5:$S$150"}</definedName>
    <definedName name="пп" hidden="1">{"'РП (2)'!$A$5:$S$150"}</definedName>
    <definedName name="прибыль" hidden="1">{"'РП (2)'!$A$5:$S$150"}</definedName>
    <definedName name="привет" hidden="1">{"'РП (2)'!$A$5:$S$150"}</definedName>
    <definedName name="придурки" hidden="1">{"'РП (2)'!$A$5:$S$150"}</definedName>
    <definedName name="придурок" hidden="1">{"'РП (2)'!$A$5:$S$150"}</definedName>
    <definedName name="про" hidden="1">{"'РП (2)'!$A$5:$S$150"}</definedName>
    <definedName name="прол" hidden="1">{"'РП (2)'!$A$5:$S$150"}</definedName>
    <definedName name="пром" hidden="1">{"'РП (2)'!$A$5:$S$150"}</definedName>
    <definedName name="Рабочие" hidden="1">{"'РП (2)'!$A$5:$S$150"}</definedName>
    <definedName name="раздолбаи" hidden="1">{"'РП (2)'!$A$5:$S$150"}</definedName>
    <definedName name="рас" hidden="1">{"'РП (2)'!$A$5:$S$150"}</definedName>
    <definedName name="расч.нал.приб." hidden="1">{"'РП (2)'!$A$5:$S$150"}</definedName>
    <definedName name="расчет" hidden="1">{"'РП (2)'!$A$5:$S$150"}</definedName>
    <definedName name="расшифр" hidden="1">{"'РП (2)'!$A$5:$S$150"}</definedName>
    <definedName name="рол" hidden="1">{"'РП (2)'!$A$5:$S$150"}</definedName>
    <definedName name="ролдж" hidden="1">{"'РП (2)'!$A$5:$S$150"}</definedName>
    <definedName name="рп" hidden="1">{"'РП (2)'!$A$5:$S$150"}</definedName>
    <definedName name="рпо" hidden="1">{"'РП (2)'!$A$5:$S$150"}</definedName>
    <definedName name="рр" hidden="1">{"'РП (2)'!$A$5:$S$150"}</definedName>
    <definedName name="рролдж" hidden="1">{"'РП (2)'!$A$5:$S$150"}</definedName>
    <definedName name="рррр" hidden="1">{"'РП (2)'!$A$5:$S$150"}</definedName>
    <definedName name="ррррррр" hidden="1">{"'РП (2)'!$A$5:$S$150"}</definedName>
    <definedName name="рса" hidden="1">P5_T1_Protect,P6_T1_Protect,P7_T1_Protect,P8_T1_Protect,P9_T1_Protect,P10_T1_Protect,P11_T1_Protect,P12_T1_Protect,P13_T1_Protect,P14_T1_Protect</definedName>
    <definedName name="руков" hidden="1">{"'РП (2)'!$A$5:$S$150"}</definedName>
    <definedName name="с" hidden="1">{"'РП (2)'!$A$5:$S$150"}</definedName>
    <definedName name="Свод" hidden="1">{"'РП (2)'!$A$5:$S$150"}</definedName>
    <definedName name="сис" hidden="1">{"'РП (2)'!$A$5:$S$150"}</definedName>
    <definedName name="совм" hidden="1">{"'РП (2)'!$A$5:$S$150"}</definedName>
    <definedName name="соц.льготы" hidden="1">{"'РП (2)'!$A$5:$S$150"}</definedName>
    <definedName name="Справка" hidden="1">{"'РП (2)'!$A$5:$S$150"}</definedName>
    <definedName name="Татьяна" hidden="1">{"'РП (2)'!$A$5:$S$150"}</definedName>
    <definedName name="ти" hidden="1">{"'РП (2)'!$A$5:$S$150"}</definedName>
    <definedName name="томск" hidden="1">{"'РП (2)'!$A$5:$S$150"}</definedName>
    <definedName name="тор" hidden="1">{"'РП (2)'!$A$5:$S$150"}</definedName>
    <definedName name="тт" hidden="1">{"'РП (2)'!$A$5:$S$150"}</definedName>
    <definedName name="тьб" hidden="1">{"'РП (2)'!$A$5:$S$150"}</definedName>
    <definedName name="тэп" hidden="1">{"'РП (2)'!$A$5:$S$150"}</definedName>
    <definedName name="ук" hidden="1">{"'РП (2)'!$A$5:$S$150"}</definedName>
    <definedName name="усл" hidden="1">#REF!</definedName>
    <definedName name="уу" hidden="1">{"'РП (2)'!$A$5:$S$150"}</definedName>
    <definedName name="уцк" hidden="1">{"'РП (2)'!$A$5:$S$150"}</definedName>
    <definedName name="фанта" hidden="1">{"'РП (2)'!$A$5:$S$150"}</definedName>
    <definedName name="фев" hidden="1">{"'РП (2)'!$A$5:$S$150"}</definedName>
    <definedName name="февраль" hidden="1">{"'РП (2)'!$A$5:$S$150"}</definedName>
    <definedName name="ФОТмай" hidden="1">{"'РП (2)'!$A$5:$S$150"}</definedName>
    <definedName name="фц" hidden="1">{"'РП (2)'!$A$5:$S$150"}</definedName>
    <definedName name="фывап" hidden="1">{"'РП (2)'!$A$5:$S$150"}</definedName>
    <definedName name="хз" hidden="1">{"'РП (2)'!$A$5:$S$150"}</definedName>
    <definedName name="хорощ" hidden="1">{"'РП (2)'!$A$5:$S$150"}</definedName>
    <definedName name="хуже" hidden="1">{"'РП (2)'!$A$5:$S$150"}</definedName>
    <definedName name="ххххх" hidden="1">{"'РП (2)'!$A$5:$S$150"}</definedName>
    <definedName name="цв" hidden="1">{"'РП (2)'!$A$5:$S$150"}</definedName>
    <definedName name="цк" hidden="1">{"'РП (2)'!$A$5:$S$150"}</definedName>
    <definedName name="цукер" hidden="1">{"'РП (2)'!$A$5:$S$150"}</definedName>
    <definedName name="цф" hidden="1">{"'РП (2)'!$A$5:$S$150"}</definedName>
    <definedName name="цц" hidden="1">{"'РП (2)'!$A$5:$S$150"}</definedName>
    <definedName name="ццц" hidden="1">{"'РП (2)'!$A$5:$S$150"}</definedName>
    <definedName name="цыпа" hidden="1">{"'РП (2)'!$A$5:$S$150"}</definedName>
    <definedName name="чв" hidden="1">{"'РП (2)'!$A$5:$S$150"}</definedName>
    <definedName name="Численность" hidden="1">{"'РП (2)'!$A$5:$S$150"}</definedName>
    <definedName name="чмо" hidden="1">{"'РП (2)'!$A$5:$S$150"}</definedName>
    <definedName name="чмошник" hidden="1">{"'РП (2)'!$A$5:$S$150"}</definedName>
    <definedName name="шгзлхз" hidden="1">{"'РП (2)'!$A$5:$S$150"}</definedName>
    <definedName name="шгзщш" hidden="1">{"'РП (2)'!$A$5:$S$150"}</definedName>
    <definedName name="шгн" hidden="1">{"'РП (2)'!$A$5:$S$150"}</definedName>
    <definedName name="шгшгшг" hidden="1">{"'РП (2)'!$A$5:$S$150"}</definedName>
    <definedName name="шш" hidden="1">{"'РП (2)'!$A$5:$S$150"}</definedName>
    <definedName name="шшрш" hidden="1">{"'РП (2)'!$A$5:$S$150"}</definedName>
    <definedName name="шшшшш" hidden="1">{"'РП (2)'!$A$5:$S$150"}</definedName>
    <definedName name="щр" hidden="1">{"'РП (2)'!$A$5:$S$150"}</definedName>
    <definedName name="щш" hidden="1">{"'РП (2)'!$A$5:$S$150"}</definedName>
    <definedName name="щшоджл" hidden="1">{"'РП (2)'!$A$5:$S$150"}</definedName>
    <definedName name="щщ" hidden="1">{"'РП (2)'!$A$5:$S$150"}</definedName>
    <definedName name="щщощщ" hidden="1">{"'РП (2)'!$A$5:$S$150"}</definedName>
    <definedName name="ъ" hidden="1">{"'РП (2)'!$A$5:$S$150"}</definedName>
    <definedName name="ъжъждоп" hidden="1">{"'РП (2)'!$A$5:$S$150"}</definedName>
    <definedName name="ъхз" hidden="1">{"'РП (2)'!$A$5:$S$150"}</definedName>
    <definedName name="ъъъъъ" hidden="1">{"'РП (2)'!$A$5:$S$150"}</definedName>
    <definedName name="ывак" hidden="1">{"'РП (2)'!$A$5:$S$150"}</definedName>
    <definedName name="ывап" hidden="1">{"'РП (2)'!$A$5:$S$150"}</definedName>
    <definedName name="ыпм" hidden="1">{"'РП (2)'!$A$5:$S$150"}</definedName>
    <definedName name="ыы" hidden="1">{"'РП (2)'!$A$5:$S$150"}</definedName>
    <definedName name="ыыы" hidden="1">{"'РП (2)'!$A$5:$S$150"}</definedName>
    <definedName name="э" hidden="1">{"'РП (2)'!$A$5:$S$150"}</definedName>
    <definedName name="эж" hidden="1">{"'РП (2)'!$A$5:$S$150"}</definedName>
    <definedName name="эжд" hidden="1">{"'РП (2)'!$A$5:$S$150"}</definedName>
    <definedName name="эзп" hidden="1">{"'РП (2)'!$A$5:$S$150"}</definedName>
    <definedName name="ээээээ" hidden="1">{"'РП (2)'!$A$5:$S$150"}</definedName>
    <definedName name="ю" hidden="1">{"'РП (2)'!$A$5:$S$150"}</definedName>
    <definedName name="юбилей" hidden="1">{"'РП (2)'!$A$5:$S$150"}</definedName>
    <definedName name="юю" hidden="1">{"'РП (2)'!$A$5:$S$150"}</definedName>
    <definedName name="юююююю" hidden="1">{"'РП (2)'!$A$5:$S$150"}</definedName>
    <definedName name="я" hidden="1">{"'РП (2)'!$A$5:$S$150"}</definedName>
    <definedName name="Январь" hidden="1">{"'РП (2)'!$A$5:$S$150"}</definedName>
    <definedName name="ячки" hidden="1">{"'РП (2)'!$A$5:$S$150"}</definedName>
    <definedName name="яяя" hidden="1">{"'РП (2)'!$A$5:$S$150"}</definedName>
  </definedNames>
  <calcPr fullCalcOnLoad="1"/>
</workbook>
</file>

<file path=xl/sharedStrings.xml><?xml version="1.0" encoding="utf-8"?>
<sst xmlns="http://schemas.openxmlformats.org/spreadsheetml/2006/main" count="181" uniqueCount="58">
  <si>
    <t xml:space="preserve">Поступление в сеть из других организаций, в том числе: </t>
  </si>
  <si>
    <t>из сетей ФСК</t>
  </si>
  <si>
    <t>от генерирующих компаний и блок-станций</t>
  </si>
  <si>
    <t>от смежных сетевых организаций</t>
  </si>
  <si>
    <t>Поступление в сеть из других уровней напряжения (трансформация)</t>
  </si>
  <si>
    <t>ВН</t>
  </si>
  <si>
    <t>СН1</t>
  </si>
  <si>
    <t>СН2</t>
  </si>
  <si>
    <t xml:space="preserve">НН </t>
  </si>
  <si>
    <t xml:space="preserve">Отпуск из сети, в том числе: </t>
  </si>
  <si>
    <t>конечные потребители - юридические лица (кроме совмещающих с передачей)</t>
  </si>
  <si>
    <t>население и приравненные к ним группы</t>
  </si>
  <si>
    <t>другие сети, в том числе потребители имеющие статус ТСО</t>
  </si>
  <si>
    <t>поставщики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</si>
  <si>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</si>
  <si>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</si>
  <si>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</si>
  <si>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</si>
  <si>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Потери, в том числе:</t>
  </si>
  <si>
    <t xml:space="preserve">относимые на собственное потребление </t>
  </si>
  <si>
    <t>Небаланс</t>
  </si>
  <si>
    <t>другие сети</t>
  </si>
  <si>
    <t xml:space="preserve">МОЩНОСТЬ </t>
  </si>
  <si>
    <t>Всего</t>
  </si>
  <si>
    <t>В том числе по уровню напряжения</t>
  </si>
  <si>
    <t>НН</t>
  </si>
  <si>
    <t>Наименование показателя</t>
  </si>
  <si>
    <t>Код строки</t>
  </si>
  <si>
    <t>Электроэнергия (тыс. кВт ч)</t>
  </si>
  <si>
    <t>Заявленная мощность</t>
  </si>
  <si>
    <t>Максимальная мощность</t>
  </si>
  <si>
    <t>Резервируемая мощность</t>
  </si>
  <si>
    <t>Мощность (МВт)</t>
  </si>
  <si>
    <t>Полезный отпуск конечным потребителям, в том числе:</t>
  </si>
  <si>
    <t>по одноставочному тарифу</t>
  </si>
  <si>
    <t>по двухставочному тарифу, в том числе:</t>
  </si>
  <si>
    <t>мощность</t>
  </si>
  <si>
    <t>компенсация потерь</t>
  </si>
  <si>
    <t>Полезный отпуск потребителям ГП, ЭСО, ЭСК, в том числе:</t>
  </si>
  <si>
    <t>Фактический полезный отпуск конечным потребителям (тыс кВт ч)</t>
  </si>
  <si>
    <t>Стоимость услуг ФСК, в том числе:</t>
  </si>
  <si>
    <t xml:space="preserve">Стоимость услуг (тыс. руб) </t>
  </si>
  <si>
    <t>2017 год</t>
  </si>
  <si>
    <t>1 полугодие 2017 г.</t>
  </si>
  <si>
    <t>2 полугодие 2017 г.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</si>
  <si>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</si>
  <si>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</si>
  <si>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</si>
  <si>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</si>
  <si>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</si>
  <si>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</si>
  <si>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</si>
  <si>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</si>
  <si>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</si>
  <si>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</si>
  <si>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</si>
  <si>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</si>
  <si>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Баланс электрической энергии и мощности за 2017 год</t>
  </si>
</sst>
</file>

<file path=xl/styles.xml><?xml version="1.0" encoding="utf-8"?>
<styleSheet xmlns="http://schemas.openxmlformats.org/spreadsheetml/2006/main">
  <numFmts count="10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0.0%"/>
    <numFmt numFmtId="166" formatCode="#,##0.0_);\(#,##0.0\)"/>
    <numFmt numFmtId="167" formatCode="#,##0;\(#,##0\)"/>
    <numFmt numFmtId="168" formatCode="_-* #,##0.00\ _$_-;\-* #,##0.00\ _$_-;_-* &quot;-&quot;??\ _$_-;_-@_-"/>
    <numFmt numFmtId="169" formatCode="@\ *."/>
    <numFmt numFmtId="170" formatCode="000000"/>
    <numFmt numFmtId="171" formatCode="_-* #,##0\ &quot;d.&quot;_-;\-* #,##0\ &quot;d.&quot;_-;_-* &quot;-&quot;\ &quot;d.&quot;_-;_-@_-"/>
    <numFmt numFmtId="172" formatCode="_-* #,##0.00\ &quot;d.&quot;_-;\-* #,##0.00\ &quot;d.&quot;_-;_-* &quot;-&quot;??\ &quot;d.&quot;_-;_-@_-"/>
    <numFmt numFmtId="173" formatCode="#,##0;\-#,##0;&quot;-&quot;"/>
    <numFmt numFmtId="174" formatCode="#,##0.00;\-#,##0.00;&quot;-&quot;"/>
    <numFmt numFmtId="175" formatCode="#,##0%;\-#,##0%;&quot;- &quot;"/>
    <numFmt numFmtId="176" formatCode="#,##0.0%;\-#,##0.0%;&quot;- &quot;"/>
    <numFmt numFmtId="177" formatCode="#,##0.00%;\-#,##0.00%;&quot;- &quot;"/>
    <numFmt numFmtId="178" formatCode="#,##0.0;\-#,##0.0;&quot;-&quot;"/>
    <numFmt numFmtId="179" formatCode="0000"/>
    <numFmt numFmtId="180" formatCode="##,#0_;\(#,##0\);&quot;-&quot;??_);@"/>
    <numFmt numFmtId="181" formatCode="*(#,##0\);*#\,##0_);&quot;-&quot;??_);@"/>
    <numFmt numFmtId="182" formatCode="_*\(#,##0\);_*#,##0_);&quot;-&quot;??_);@"/>
    <numFmt numFmtId="183" formatCode="General_)"/>
    <numFmt numFmtId="184" formatCode="* \(#,##0\);* #,##0_);&quot;-&quot;??_);@"/>
    <numFmt numFmtId="185" formatCode="&quot;$&quot;#,##0_);[Red]\(&quot;$&quot;#,##0\)"/>
    <numFmt numFmtId="186" formatCode="\$#,##0_);[Red]&quot;($&quot;#,##0\)"/>
    <numFmt numFmtId="187" formatCode="#,##0_);\(#,##0\);&quot;-&quot;??_);@"/>
    <numFmt numFmtId="188" formatCode="* #,##0_);* \(#,##0\);&quot;-&quot;??_);@"/>
    <numFmt numFmtId="189" formatCode="\$#,##0\ ;\(\$#,##0\)"/>
    <numFmt numFmtId="190" formatCode="dd\.mm\.yyyy&quot;г.&quot;"/>
    <numFmt numFmtId="191" formatCode="_-* #,##0\ _F_-;\-* #,##0\ _F_-;_-* &quot;-&quot;\ _F_-;_-@_-"/>
    <numFmt numFmtId="192" formatCode="_-* #,##0.00\ _F_-;\-* #,##0.00\ _F_-;_-* &quot;-&quot;??\ _F_-;_-@_-"/>
    <numFmt numFmtId="193" formatCode="#,##0_ ;[Red]\-#,##0\ "/>
    <numFmt numFmtId="194" formatCode="_-* #,##0\ _P_t_s_-;\-* #,##0\ _P_t_s_-;_-* &quot;-&quot;\ _P_t_s_-;_-@_-"/>
    <numFmt numFmtId="195" formatCode="_-* #,##0.00\ _P_t_s_-;\-* #,##0.00\ _P_t_s_-;_-* &quot;-&quot;??\ _P_t_s_-;_-@_-"/>
    <numFmt numFmtId="196" formatCode="_(* #,##0_);_(* \(#,##0\);_(* &quot;-&quot;_);_(@_)"/>
    <numFmt numFmtId="197" formatCode="_(* #,##0.00_);_(* \(#,##0.00\);_(* &quot;-&quot;??_);_(@_)"/>
    <numFmt numFmtId="198" formatCode="_-* #,##0_-;\-* #,##0_-;_-* &quot;-&quot;_-;_-@_-"/>
    <numFmt numFmtId="199" formatCode="_-* #,##0.00_-;\-* #,##0.00_-;_-* &quot;-&quot;??_-;_-@_-"/>
    <numFmt numFmtId="200" formatCode="_-&quot;?&quot;* #,##0_-;\-&quot;?&quot;* #,##0_-;_-&quot;?&quot;* &quot;-&quot;_-;_-@_-"/>
    <numFmt numFmtId="201" formatCode="_-&quot;?&quot;* #,##0.00_-;\-&quot;?&quot;* #,##0.00_-;_-&quot;?&quot;* &quot;-&quot;??_-;_-@_-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_ * #,##0_)&quot;F&quot;_ ;_ * \(#,##0\)&quot;F&quot;_ ;_ * &quot;-&quot;_)&quot;F&quot;_ ;_ @_ "/>
    <numFmt numFmtId="205" formatCode="_-&quot;£&quot;* #,##0_-;\-&quot;£&quot;* #,##0_-;_-&quot;£&quot;* &quot;-&quot;_-;_-@_-"/>
    <numFmt numFmtId="206" formatCode="_ * #,##0.00_)&quot;F&quot;_ ;_ * \(#,##0.00\)&quot;F&quot;_ ;_ * &quot;-&quot;??_)&quot;F&quot;_ ;_ @_ "/>
    <numFmt numFmtId="207" formatCode="_-&quot;£&quot;* #,##0.00_-;\-&quot;£&quot;* #,##0.00_-;_-&quot;£&quot;* &quot;-&quot;??_-;_-@_-"/>
    <numFmt numFmtId="208" formatCode="#,##0.00&quot;т.р.&quot;;\-#,##0.00&quot;т.р.&quot;"/>
    <numFmt numFmtId="209" formatCode="_-* #,##0\ _d_._-;\-* #,##0\ _d_._-;_-* &quot;-&quot;\ _d_._-;_-@_-"/>
    <numFmt numFmtId="210" formatCode="_-* #,##0.00\ _d_._-;\-* #,##0.00\ _d_._-;_-* &quot;-&quot;??\ _d_._-;_-@_-"/>
    <numFmt numFmtId="211" formatCode="0.00000%"/>
    <numFmt numFmtId="212" formatCode="0.0000000%"/>
    <numFmt numFmtId="213" formatCode="_-* #,##0_?_._-;\-* #,##0_?_._-;_-* &quot;-&quot;_?_._-;_-@_-"/>
    <numFmt numFmtId="214" formatCode="\(#,##0.0\)"/>
    <numFmt numFmtId="215" formatCode="#,##0\ &quot;?.&quot;;\-#,##0\ &quot;?.&quot;"/>
    <numFmt numFmtId="216" formatCode="0.0_)%;\(0.0\)%"/>
    <numFmt numFmtId="217" formatCode="0.00_)%;\(0.00\)%"/>
    <numFmt numFmtId="218" formatCode="0%_);\(0%\)"/>
    <numFmt numFmtId="219" formatCode="0%;\(0%\)"/>
    <numFmt numFmtId="220" formatCode="* \(#,##0.0\);* #,##0.0_);&quot;-&quot;??_);@"/>
    <numFmt numFmtId="221" formatCode="* \(#,##0.00\);* #,##0.00_);&quot;-&quot;??_);@"/>
    <numFmt numFmtId="222" formatCode="_(* \(#,##0.0\);_(* #,##0.0_);_(* &quot;-&quot;_);_(@_)"/>
    <numFmt numFmtId="223" formatCode="_(* \(#,##0.00\);_(* #,##0.00_);_(* &quot;-&quot;_);_(@_)"/>
    <numFmt numFmtId="224" formatCode="_(* \(#,##0.000\);_(* #,##0.000_);_(* &quot;-&quot;_);_(@_)"/>
    <numFmt numFmtId="225" formatCode="#,##0.000000;[Red]#,##0.000000"/>
    <numFmt numFmtId="226" formatCode="\ \ @"/>
    <numFmt numFmtId="227" formatCode="\ \ \ \ @"/>
    <numFmt numFmtId="228" formatCode="_-* #,##0\ &quot;Pts&quot;_-;\-* #,##0\ &quot;Pts&quot;_-;_-* &quot;-&quot;\ &quot;Pts&quot;_-;_-@_-"/>
    <numFmt numFmtId="229" formatCode="_-* #,##0.00\ &quot;Pts&quot;_-;\-* #,##0.00\ &quot;Pts&quot;_-;_-* &quot;-&quot;??\ &quot;Pts&quot;_-;_-@_-"/>
    <numFmt numFmtId="230" formatCode="_-* #,##0\ &quot;F&quot;_-;\-* #,##0\ &quot;F&quot;_-;_-* &quot;-&quot;\ &quot;F&quot;_-;_-@_-"/>
    <numFmt numFmtId="231" formatCode="_-* #,##0.00\ &quot;F&quot;_-;\-* #,##0.00\ &quot;F&quot;_-;_-* &quot;-&quot;??\ &quot;F&quot;_-;_-@_-"/>
    <numFmt numFmtId="232" formatCode="_ * #,##0_ ;_ * \(#,##0_ ;_ * &quot;-&quot;_ ;_ @_ "/>
    <numFmt numFmtId="233" formatCode="&quot;$&quot;#,##0.000000;[Red]&quot;$&quot;#,##0.000000"/>
    <numFmt numFmtId="234" formatCode="#,##0.0000000_$"/>
    <numFmt numFmtId="235" formatCode="&quot;$&quot;\ #,##0.00"/>
    <numFmt numFmtId="236" formatCode="_ * #,##0_ ;_ * \(#,##0_)\ ;_ * &quot;-&quot;_ ;_ @_ "/>
    <numFmt numFmtId="237" formatCode="&quot;$&quot;\ #,##0"/>
    <numFmt numFmtId="238" formatCode="&quot;$&quot;"/>
    <numFmt numFmtId="239" formatCode="_._.* #,##0_)_%;_._.* \(#,##0\)_%;_._.* \ _)_%"/>
    <numFmt numFmtId="240" formatCode="yyyy"/>
    <numFmt numFmtId="241" formatCode="yyyy\ &quot;год&quot;"/>
    <numFmt numFmtId="242" formatCode="#,##0\в"/>
    <numFmt numFmtId="243" formatCode="#,##0.000_ ;\-#,##0.000\ "/>
    <numFmt numFmtId="244" formatCode="#,##0.00_ ;[Red]\-#,##0.00\ "/>
    <numFmt numFmtId="245" formatCode="#,##0.00_ ;[=0]&quot;0 &quot;;[Red]#,##0.00\ "/>
    <numFmt numFmtId="246" formatCode="0.000"/>
    <numFmt numFmtId="247" formatCode="0.0"/>
    <numFmt numFmtId="248" formatCode="0_)"/>
    <numFmt numFmtId="249" formatCode="#,##0.0_ ;[=0]&quot;0 &quot;;[Red]#,##0.0\ "/>
    <numFmt numFmtId="250" formatCode="#,##0.000"/>
    <numFmt numFmtId="251" formatCode="#,##0\т"/>
    <numFmt numFmtId="252" formatCode="#,##0.000_ ;[=0]&quot;0 &quot;;[Red]#,##0.000\ "/>
    <numFmt numFmtId="253" formatCode="_-* #,##0.00_р_._-;\-* #,##0.00_р_._-;_-* \-??_р_._-;_-@_-"/>
    <numFmt numFmtId="254" formatCode="_-* #,##0\ _$_-;\-* #,##0\ _$_-;_-* &quot;-&quot;\ _$_-;_-@_-"/>
    <numFmt numFmtId="255" formatCode="#,##0_ ;[=0]&quot;0 &quot;;[Red]#,##0\ "/>
    <numFmt numFmtId="256" formatCode="#,##0.00_ ;\-#,##0.00\ "/>
    <numFmt numFmtId="257" formatCode="#,##0.0000"/>
    <numFmt numFmtId="259" formatCode="#,##0.00000"/>
  </numFmts>
  <fonts count="198">
    <font>
      <sz val="10"/>
      <name val="Tahoma"/>
      <family val="2"/>
    </font>
    <font>
      <sz val="10"/>
      <color indexed="8"/>
      <name val="Arial Cyr"/>
      <family val="2"/>
    </font>
    <font>
      <sz val="10"/>
      <name val="Helv"/>
      <family val="0"/>
    </font>
    <font>
      <sz val="10"/>
      <name val="Arial"/>
      <family val="2"/>
    </font>
    <font>
      <sz val="8"/>
      <color indexed="12"/>
      <name val="Arial"/>
      <family val="2"/>
    </font>
    <font>
      <sz val="10"/>
      <color indexed="8"/>
      <name val="MS Sans Serif"/>
      <family val="2"/>
    </font>
    <font>
      <sz val="11"/>
      <name val="?l?r ?o?S?V?b?N"/>
      <family val="3"/>
    </font>
    <font>
      <sz val="10"/>
      <name val="’†?S?V?b?N‘М"/>
      <family val="3"/>
    </font>
    <font>
      <sz val="10"/>
      <name val="Arial Cyr"/>
      <family val="2"/>
    </font>
    <font>
      <sz val="10"/>
      <color indexed="8"/>
      <name val="Arial"/>
      <family val="2"/>
    </font>
    <font>
      <b/>
      <sz val="22"/>
      <color indexed="18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11"/>
      <name val="Arial"/>
      <family val="2"/>
    </font>
    <font>
      <sz val="8"/>
      <name val="Helv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sz val="7"/>
      <color indexed="63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sz val="11"/>
      <color indexed="9"/>
      <name val="Calibri"/>
      <family val="2"/>
    </font>
    <font>
      <b/>
      <sz val="9"/>
      <color indexed="21"/>
      <name val="Arial CYR"/>
      <family val="2"/>
    </font>
    <font>
      <sz val="8"/>
      <name val="Palatino"/>
      <family val="1"/>
    </font>
    <font>
      <sz val="10"/>
      <color indexed="24"/>
      <name val="Arial"/>
      <family val="2"/>
    </font>
    <font>
      <b/>
      <u val="single"/>
      <sz val="10"/>
      <name val="Helv"/>
      <family val="0"/>
    </font>
    <font>
      <b/>
      <sz val="13"/>
      <name val="Arial"/>
      <family val="2"/>
    </font>
    <font>
      <sz val="9"/>
      <name val="Tahoma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11"/>
      <name val="Arial Cyr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u val="single"/>
      <sz val="7"/>
      <name val="Helv"/>
      <family val="0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sz val="8"/>
      <color indexed="13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u val="single"/>
      <sz val="9"/>
      <color indexed="36"/>
      <name val="Arial"/>
      <family val="2"/>
    </font>
    <font>
      <u val="single"/>
      <sz val="7"/>
      <color indexed="12"/>
      <name val="Arial"/>
      <family val="2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b/>
      <u val="single"/>
      <sz val="16"/>
      <name val="Arial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9"/>
      <color indexed="12"/>
      <name val="Arial Cyr"/>
      <family val="2"/>
    </font>
    <font>
      <sz val="12"/>
      <name val="Times New Roman"/>
      <family val="1"/>
    </font>
    <font>
      <sz val="12"/>
      <name val="Gill Sans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Times New Roman"/>
      <family val="1"/>
    </font>
    <font>
      <sz val="10"/>
      <name val="Palatino"/>
      <family val="1"/>
    </font>
    <font>
      <sz val="12"/>
      <name val="TimesET"/>
      <family val="0"/>
    </font>
    <font>
      <b/>
      <sz val="11"/>
      <color indexed="63"/>
      <name val="Calibri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sz val="12"/>
      <name val="Helv"/>
      <family val="0"/>
    </font>
    <font>
      <b/>
      <u val="single"/>
      <sz val="6"/>
      <name val="Helv"/>
      <family val="0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.5"/>
      <color indexed="23"/>
      <name val="Helvetica-Black"/>
      <family val="0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63"/>
      <name val="Arial"/>
      <family val="2"/>
    </font>
    <font>
      <b/>
      <sz val="12"/>
      <color indexed="8"/>
      <name val="Arial"/>
      <family val="2"/>
    </font>
    <font>
      <sz val="10"/>
      <color indexed="63"/>
      <name val="Arial"/>
      <family val="2"/>
    </font>
    <font>
      <b/>
      <sz val="8"/>
      <name val="Arial"/>
      <family val="2"/>
    </font>
    <font>
      <b/>
      <sz val="16"/>
      <color indexed="1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0"/>
      <color indexed="9"/>
      <name val="Verdana"/>
      <family val="2"/>
    </font>
    <font>
      <sz val="10"/>
      <color indexed="9"/>
      <name val="Arial"/>
      <family val="2"/>
    </font>
    <font>
      <sz val="10"/>
      <color indexed="8"/>
      <name val="Verdana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0"/>
      <color indexed="10"/>
      <name val="Arial"/>
      <family val="2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sz val="11"/>
      <name val="Tahoma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sz val="14"/>
      <name val="Times New Roman"/>
      <family val="1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9"/>
      <name val="Arial Cyr"/>
      <family val="2"/>
    </font>
    <font>
      <sz val="10"/>
      <name val="Arial Narrow"/>
      <family val="2"/>
    </font>
    <font>
      <b/>
      <sz val="8"/>
      <name val="Arial CYR"/>
      <family val="2"/>
    </font>
    <font>
      <sz val="14"/>
      <color indexed="1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6"/>
      <name val="Arial Cyr"/>
      <family val="2"/>
    </font>
    <font>
      <b/>
      <sz val="20"/>
      <color indexed="12"/>
      <name val="Arial CYR"/>
      <family val="2"/>
    </font>
    <font>
      <b/>
      <sz val="14"/>
      <color indexed="12"/>
      <name val="Arial Cyr"/>
      <family val="2"/>
    </font>
    <font>
      <sz val="12"/>
      <name val="Arial Narrow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i/>
      <sz val="14"/>
      <color indexed="10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9"/>
      <color indexed="11"/>
      <name val="Tahoma"/>
      <family val="2"/>
    </font>
    <font>
      <sz val="12"/>
      <name val="Tahoma"/>
      <family val="2"/>
    </font>
    <font>
      <sz val="10"/>
      <name val="Courier New"/>
      <family val="3"/>
    </font>
    <font>
      <b/>
      <i/>
      <sz val="14"/>
      <color indexed="48"/>
      <name val="Arial CYR"/>
      <family val="2"/>
    </font>
    <font>
      <sz val="14"/>
      <color indexed="8"/>
      <name val="Calibri"/>
      <family val="2"/>
    </font>
    <font>
      <sz val="10"/>
      <name val="Mangal"/>
      <family val="2"/>
    </font>
    <font>
      <b/>
      <i/>
      <sz val="14"/>
      <color indexed="57"/>
      <name val="Arial Cyr"/>
      <family val="2"/>
    </font>
    <font>
      <sz val="12"/>
      <name val="Times New Roman Cyr"/>
      <family val="0"/>
    </font>
    <font>
      <sz val="10"/>
      <color indexed="8"/>
      <name val="Times New Roman Cyr"/>
      <family val="1"/>
    </font>
    <font>
      <sz val="14"/>
      <name val="Arial Cyr"/>
      <family val="2"/>
    </font>
    <font>
      <sz val="12"/>
      <color indexed="8"/>
      <name val="Times New Roman"/>
      <family val="2"/>
    </font>
    <font>
      <sz val="12"/>
      <color indexed="12"/>
      <name val="Times New Roman"/>
      <family val="1"/>
    </font>
    <font>
      <sz val="8"/>
      <name val="Arial Cyr"/>
      <family val="2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b/>
      <sz val="10"/>
      <name val="Tahoma"/>
      <family val="2"/>
    </font>
    <font>
      <b/>
      <sz val="10"/>
      <color indexed="63"/>
      <name val="Tahoma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Tahoma"/>
      <family val="2"/>
    </font>
    <font>
      <u val="single"/>
      <sz val="9"/>
      <color indexed="62"/>
      <name val="Tahoma"/>
      <family val="2"/>
    </font>
    <font>
      <b/>
      <sz val="9"/>
      <color indexed="62"/>
      <name val="Tahoma"/>
      <family val="2"/>
    </font>
    <font>
      <b/>
      <sz val="15"/>
      <color indexed="56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1"/>
      <color indexed="8"/>
      <name val="Arial"/>
      <family val="2"/>
    </font>
    <font>
      <u val="single"/>
      <sz val="10"/>
      <color indexed="20"/>
      <name val="Tahoma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i/>
      <sz val="12"/>
      <name val="Tahom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Tahoma"/>
      <family val="2"/>
    </font>
    <font>
      <u val="single"/>
      <sz val="9"/>
      <color rgb="FF333399"/>
      <name val="Tahoma"/>
      <family val="2"/>
    </font>
    <font>
      <b/>
      <sz val="9"/>
      <color rgb="FF333399"/>
      <name val="Tahoma"/>
      <family val="2"/>
    </font>
    <font>
      <b/>
      <sz val="15"/>
      <color theme="3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sz val="14"/>
      <color theme="1"/>
      <name val="Calibri"/>
      <family val="2"/>
    </font>
    <font>
      <u val="single"/>
      <sz val="10"/>
      <color theme="11"/>
      <name val="Tahoma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9"/>
      <color theme="1" tint="0.15000000596046448"/>
      <name val="Tahoma"/>
      <family val="2"/>
    </font>
  </fonts>
  <fills count="12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3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lightDown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EFE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CC"/>
        <bgColor indexed="64"/>
      </patternFill>
    </fill>
  </fills>
  <borders count="8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double"/>
      <bottom/>
    </border>
    <border>
      <left style="hair"/>
      <right>
        <color indexed="63"/>
      </right>
      <top style="hair"/>
      <bottom style="hair">
        <color indexed="9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55"/>
      </left>
      <right style="medium"/>
      <top>
        <color indexed="63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55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 style="medium"/>
      <right>
        <color indexed="63"/>
      </right>
      <top style="thin">
        <color indexed="55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55"/>
      </left>
      <right>
        <color indexed="63"/>
      </right>
      <top style="medium"/>
      <bottom>
        <color indexed="63"/>
      </bottom>
    </border>
    <border>
      <left style="thin">
        <color indexed="55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153">
    <xf numFmtId="0" fontId="0" fillId="0" borderId="0">
      <alignment/>
      <protection/>
    </xf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165" fontId="4" fillId="2" borderId="0">
      <alignment vertical="top"/>
      <protection/>
    </xf>
    <xf numFmtId="0" fontId="5" fillId="0" borderId="0">
      <alignment/>
      <protection/>
    </xf>
    <xf numFmtId="40" fontId="6" fillId="0" borderId="0" applyFont="0" applyFill="0" applyBorder="0" applyAlignment="0" applyProtection="0"/>
    <xf numFmtId="0" fontId="7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9" fillId="0" borderId="0">
      <alignment vertical="top"/>
      <protection/>
    </xf>
    <xf numFmtId="166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2" fillId="0" borderId="0">
      <alignment/>
      <protection/>
    </xf>
    <xf numFmtId="167" fontId="3" fillId="3" borderId="1">
      <alignment wrapText="1"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2" applyNumberFormat="0" applyFill="0" applyProtection="0">
      <alignment horizontal="center"/>
    </xf>
    <xf numFmtId="0" fontId="12" fillId="0" borderId="0" applyNumberFormat="0" applyFill="0" applyBorder="0" applyProtection="0">
      <alignment horizontal="left"/>
    </xf>
    <xf numFmtId="0" fontId="13" fillId="0" borderId="0" applyNumberFormat="0" applyFill="0" applyBorder="0" applyProtection="0">
      <alignment horizontal="centerContinuous"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3" fillId="0" borderId="0">
      <alignment/>
      <protection/>
    </xf>
    <xf numFmtId="0" fontId="2" fillId="0" borderId="0">
      <alignment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68" fontId="8" fillId="0" borderId="0" applyFont="0" applyFill="0" applyBorder="0" applyAlignment="0" applyProtection="0"/>
    <xf numFmtId="169" fontId="14" fillId="0" borderId="0">
      <alignment horizontal="center"/>
      <protection/>
    </xf>
    <xf numFmtId="0" fontId="15" fillId="4" borderId="0">
      <alignment/>
      <protection/>
    </xf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2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71" fillId="10" borderId="0" applyNumberFormat="0" applyBorder="0" applyAlignment="0" applyProtection="0"/>
    <xf numFmtId="0" fontId="171" fillId="11" borderId="0" applyNumberFormat="0" applyBorder="0" applyAlignment="0" applyProtection="0"/>
    <xf numFmtId="0" fontId="171" fillId="12" borderId="0" applyNumberFormat="0" applyBorder="0" applyAlignment="0" applyProtection="0"/>
    <xf numFmtId="0" fontId="171" fillId="13" borderId="0" applyNumberFormat="0" applyBorder="0" applyAlignment="0" applyProtection="0"/>
    <xf numFmtId="0" fontId="171" fillId="14" borderId="0" applyNumberFormat="0" applyBorder="0" applyAlignment="0" applyProtection="0"/>
    <xf numFmtId="0" fontId="171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71" fillId="20" borderId="0" applyNumberFormat="0" applyBorder="0" applyAlignment="0" applyProtection="0"/>
    <xf numFmtId="0" fontId="171" fillId="21" borderId="0" applyNumberFormat="0" applyBorder="0" applyAlignment="0" applyProtection="0"/>
    <xf numFmtId="0" fontId="171" fillId="22" borderId="0" applyNumberFormat="0" applyBorder="0" applyAlignment="0" applyProtection="0"/>
    <xf numFmtId="0" fontId="171" fillId="23" borderId="0" applyNumberFormat="0" applyBorder="0" applyAlignment="0" applyProtection="0"/>
    <xf numFmtId="0" fontId="171" fillId="24" borderId="0" applyNumberFormat="0" applyBorder="0" applyAlignment="0" applyProtection="0"/>
    <xf numFmtId="0" fontId="171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2" fillId="30" borderId="0" applyNumberFormat="0" applyBorder="0" applyAlignment="0" applyProtection="0"/>
    <xf numFmtId="0" fontId="172" fillId="31" borderId="0" applyNumberFormat="0" applyBorder="0" applyAlignment="0" applyProtection="0"/>
    <xf numFmtId="0" fontId="172" fillId="32" borderId="0" applyNumberFormat="0" applyBorder="0" applyAlignment="0" applyProtection="0"/>
    <xf numFmtId="0" fontId="172" fillId="33" borderId="0" applyNumberFormat="0" applyBorder="0" applyAlignment="0" applyProtection="0"/>
    <xf numFmtId="0" fontId="172" fillId="34" borderId="0" applyNumberFormat="0" applyBorder="0" applyAlignment="0" applyProtection="0"/>
    <xf numFmtId="0" fontId="172" fillId="35" borderId="0" applyNumberFormat="0" applyBorder="0" applyAlignment="0" applyProtection="0"/>
    <xf numFmtId="170" fontId="18" fillId="0" borderId="0" applyFont="0" applyFill="0" applyBorder="0">
      <alignment horizontal="center"/>
      <protection/>
    </xf>
    <xf numFmtId="0" fontId="19" fillId="0" borderId="0">
      <alignment horizontal="right"/>
      <protection/>
    </xf>
    <xf numFmtId="0" fontId="17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48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7" fillId="4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27" borderId="0" applyNumberFormat="0" applyBorder="0" applyAlignment="0" applyProtection="0"/>
    <xf numFmtId="0" fontId="16" fillId="48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40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40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57" borderId="0" applyNumberFormat="0" applyBorder="0" applyAlignment="0" applyProtection="0"/>
    <xf numFmtId="0" fontId="17" fillId="28" borderId="0" applyNumberFormat="0" applyBorder="0" applyAlignment="0" applyProtection="0"/>
    <xf numFmtId="0" fontId="16" fillId="37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52" borderId="0" applyNumberFormat="0" applyBorder="0" applyAlignment="0" applyProtection="0"/>
    <xf numFmtId="0" fontId="16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58" borderId="0" applyNumberFormat="0" applyBorder="0" applyAlignment="0" applyProtection="0"/>
    <xf numFmtId="0" fontId="16" fillId="59" borderId="0" applyNumberFormat="0" applyBorder="0" applyAlignment="0" applyProtection="0"/>
    <xf numFmtId="0" fontId="16" fillId="47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6" fillId="60" borderId="0" applyNumberFormat="0" applyBorder="0" applyAlignment="0" applyProtection="0"/>
    <xf numFmtId="0" fontId="17" fillId="60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20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8" fillId="0" borderId="0">
      <alignment/>
      <protection/>
    </xf>
    <xf numFmtId="49" fontId="22" fillId="2" borderId="3">
      <alignment horizontal="left" vertical="top"/>
      <protection locked="0"/>
    </xf>
    <xf numFmtId="49" fontId="22" fillId="2" borderId="3">
      <alignment horizontal="left" vertical="top"/>
      <protection locked="0"/>
    </xf>
    <xf numFmtId="49" fontId="22" fillId="0" borderId="3">
      <alignment horizontal="left" vertical="top"/>
      <protection locked="0"/>
    </xf>
    <xf numFmtId="49" fontId="22" fillId="0" borderId="3">
      <alignment horizontal="left" vertical="top"/>
      <protection locked="0"/>
    </xf>
    <xf numFmtId="49" fontId="22" fillId="63" borderId="3">
      <alignment horizontal="left" vertical="top"/>
      <protection locked="0"/>
    </xf>
    <xf numFmtId="49" fontId="22" fillId="63" borderId="3">
      <alignment horizontal="left" vertical="top"/>
      <protection locked="0"/>
    </xf>
    <xf numFmtId="0" fontId="23" fillId="0" borderId="0">
      <alignment horizontal="left" vertical="top" wrapText="1"/>
      <protection/>
    </xf>
    <xf numFmtId="0" fontId="24" fillId="0" borderId="4">
      <alignment horizontal="left" vertical="top" wrapText="1"/>
      <protection/>
    </xf>
    <xf numFmtId="49" fontId="8" fillId="0" borderId="0">
      <alignment horizontal="left" vertical="top" wrapText="1"/>
      <protection locked="0"/>
    </xf>
    <xf numFmtId="0" fontId="25" fillId="0" borderId="0">
      <alignment horizontal="left" vertical="top" wrapText="1"/>
      <protection/>
    </xf>
    <xf numFmtId="49" fontId="8" fillId="0" borderId="3">
      <alignment horizontal="center" vertical="top" wrapText="1"/>
      <protection locked="0"/>
    </xf>
    <xf numFmtId="49" fontId="8" fillId="0" borderId="3">
      <alignment horizontal="center" vertical="top" wrapText="1"/>
      <protection locked="0"/>
    </xf>
    <xf numFmtId="49" fontId="22" fillId="0" borderId="0">
      <alignment horizontal="right" vertical="top"/>
      <protection locked="0"/>
    </xf>
    <xf numFmtId="49" fontId="22" fillId="2" borderId="3">
      <alignment horizontal="right" vertical="top"/>
      <protection locked="0"/>
    </xf>
    <xf numFmtId="49" fontId="22" fillId="2" borderId="3">
      <alignment horizontal="right" vertical="top"/>
      <protection locked="0"/>
    </xf>
    <xf numFmtId="0" fontId="22" fillId="2" borderId="3">
      <alignment horizontal="right" vertical="top"/>
      <protection locked="0"/>
    </xf>
    <xf numFmtId="0" fontId="22" fillId="2" borderId="3">
      <alignment horizontal="right" vertical="top"/>
      <protection locked="0"/>
    </xf>
    <xf numFmtId="49" fontId="22" fillId="0" borderId="3">
      <alignment horizontal="right" vertical="top"/>
      <protection locked="0"/>
    </xf>
    <xf numFmtId="49" fontId="22" fillId="0" borderId="3">
      <alignment horizontal="right" vertical="top"/>
      <protection locked="0"/>
    </xf>
    <xf numFmtId="0" fontId="22" fillId="0" borderId="3">
      <alignment horizontal="right" vertical="top"/>
      <protection locked="0"/>
    </xf>
    <xf numFmtId="0" fontId="22" fillId="0" borderId="3">
      <alignment horizontal="right" vertical="top"/>
      <protection locked="0"/>
    </xf>
    <xf numFmtId="49" fontId="22" fillId="63" borderId="3">
      <alignment horizontal="right" vertical="top"/>
      <protection locked="0"/>
    </xf>
    <xf numFmtId="49" fontId="22" fillId="63" borderId="3">
      <alignment horizontal="right" vertical="top"/>
      <protection locked="0"/>
    </xf>
    <xf numFmtId="0" fontId="22" fillId="63" borderId="3">
      <alignment horizontal="right" vertical="top"/>
      <protection locked="0"/>
    </xf>
    <xf numFmtId="0" fontId="22" fillId="63" borderId="3">
      <alignment horizontal="right" vertical="top"/>
      <protection locked="0"/>
    </xf>
    <xf numFmtId="49" fontId="8" fillId="0" borderId="0">
      <alignment horizontal="right" vertical="top" wrapText="1"/>
      <protection locked="0"/>
    </xf>
    <xf numFmtId="0" fontId="25" fillId="0" borderId="0">
      <alignment horizontal="right" vertical="top" wrapText="1"/>
      <protection/>
    </xf>
    <xf numFmtId="49" fontId="8" fillId="0" borderId="0">
      <alignment horizontal="center" vertical="top" wrapText="1"/>
      <protection locked="0"/>
    </xf>
    <xf numFmtId="0" fontId="24" fillId="0" borderId="4">
      <alignment horizontal="center" vertical="top" wrapText="1"/>
      <protection/>
    </xf>
    <xf numFmtId="49" fontId="22" fillId="0" borderId="3">
      <alignment horizontal="center" vertical="top" wrapText="1"/>
      <protection locked="0"/>
    </xf>
    <xf numFmtId="49" fontId="22" fillId="0" borderId="3">
      <alignment horizontal="center" vertical="top" wrapText="1"/>
      <protection locked="0"/>
    </xf>
    <xf numFmtId="0" fontId="22" fillId="0" borderId="3">
      <alignment horizontal="center" vertical="top" wrapText="1"/>
      <protection locked="0"/>
    </xf>
    <xf numFmtId="0" fontId="22" fillId="0" borderId="3">
      <alignment horizontal="center" vertical="top" wrapText="1"/>
      <protection locked="0"/>
    </xf>
    <xf numFmtId="0" fontId="26" fillId="6" borderId="0" applyNumberFormat="0" applyBorder="0" applyAlignment="0" applyProtection="0"/>
    <xf numFmtId="10" fontId="27" fillId="0" borderId="0" applyNumberFormat="0" applyFill="0" applyBorder="0" applyAlignment="0">
      <protection/>
    </xf>
    <xf numFmtId="0" fontId="14" fillId="0" borderId="0">
      <alignment/>
      <protection/>
    </xf>
    <xf numFmtId="173" fontId="9" fillId="0" borderId="0" applyFill="0" applyBorder="0" applyAlignment="0">
      <protection/>
    </xf>
    <xf numFmtId="174" fontId="9" fillId="0" borderId="0" applyFill="0" applyBorder="0" applyAlignment="0">
      <protection/>
    </xf>
    <xf numFmtId="175" fontId="9" fillId="0" borderId="0" applyFill="0" applyBorder="0" applyAlignment="0">
      <protection/>
    </xf>
    <xf numFmtId="176" fontId="9" fillId="0" borderId="0" applyFill="0" applyBorder="0" applyAlignment="0">
      <protection/>
    </xf>
    <xf numFmtId="177" fontId="9" fillId="0" borderId="0" applyFill="0" applyBorder="0" applyAlignment="0">
      <protection/>
    </xf>
    <xf numFmtId="173" fontId="9" fillId="0" borderId="0" applyFill="0" applyBorder="0" applyAlignment="0">
      <protection/>
    </xf>
    <xf numFmtId="178" fontId="9" fillId="0" borderId="0" applyFill="0" applyBorder="0" applyAlignment="0">
      <protection/>
    </xf>
    <xf numFmtId="174" fontId="9" fillId="0" borderId="0" applyFill="0" applyBorder="0" applyAlignment="0">
      <protection/>
    </xf>
    <xf numFmtId="0" fontId="28" fillId="64" borderId="5" applyNumberFormat="0" applyAlignment="0" applyProtection="0"/>
    <xf numFmtId="0" fontId="0" fillId="0" borderId="5" applyNumberFormat="0" applyAlignment="0">
      <protection locked="0"/>
    </xf>
    <xf numFmtId="0" fontId="29" fillId="0" borderId="0" applyFill="0" applyBorder="0" applyProtection="0">
      <alignment horizontal="center"/>
    </xf>
    <xf numFmtId="0" fontId="30" fillId="65" borderId="6" applyNumberFormat="0" applyAlignment="0" applyProtection="0"/>
    <xf numFmtId="1" fontId="31" fillId="0" borderId="3">
      <alignment horizontal="center" vertical="center"/>
      <protection/>
    </xf>
    <xf numFmtId="179" fontId="3" fillId="0" borderId="7" applyFont="0" applyFill="0" applyBorder="0" applyProtection="0">
      <alignment horizontal="center"/>
    </xf>
    <xf numFmtId="41" fontId="8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33" fillId="0" borderId="0" applyFont="0" applyFill="0" applyBorder="0" applyAlignment="0" applyProtection="0"/>
    <xf numFmtId="183" fontId="34" fillId="0" borderId="0">
      <alignment/>
      <protection/>
    </xf>
    <xf numFmtId="0" fontId="35" fillId="0" borderId="0" applyFill="0" applyBorder="0" applyAlignment="0" applyProtection="0"/>
    <xf numFmtId="184" fontId="14" fillId="0" borderId="0" applyFill="0" applyBorder="0" applyProtection="0">
      <alignment/>
    </xf>
    <xf numFmtId="184" fontId="14" fillId="0" borderId="8" applyFill="0" applyProtection="0">
      <alignment/>
    </xf>
    <xf numFmtId="184" fontId="14" fillId="0" borderId="9" applyFill="0" applyProtection="0">
      <alignment/>
    </xf>
    <xf numFmtId="185" fontId="15" fillId="0" borderId="0" applyFont="0" applyFill="0" applyBorder="0" applyAlignment="0" applyProtection="0"/>
    <xf numFmtId="186" fontId="36" fillId="0" borderId="0" applyFill="0" applyBorder="0" applyProtection="0">
      <alignment vertical="top"/>
    </xf>
    <xf numFmtId="42" fontId="8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32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32" fillId="0" borderId="0" applyFont="0" applyFill="0" applyBorder="0" applyAlignment="0" applyProtection="0"/>
    <xf numFmtId="37" fontId="9" fillId="0" borderId="10" applyFont="0" applyFill="0" applyBorder="0">
      <alignment/>
      <protection/>
    </xf>
    <xf numFmtId="37" fontId="37" fillId="0" borderId="10" applyFont="0" applyFill="0" applyBorder="0">
      <alignment/>
      <protection locked="0"/>
    </xf>
    <xf numFmtId="37" fontId="38" fillId="64" borderId="3" applyFill="0" applyBorder="0" applyProtection="0">
      <alignment/>
    </xf>
    <xf numFmtId="37" fontId="37" fillId="0" borderId="10" applyFill="0" applyBorder="0">
      <alignment/>
      <protection locked="0"/>
    </xf>
    <xf numFmtId="44" fontId="8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0" fontId="8" fillId="0" borderId="0">
      <alignment/>
      <protection/>
    </xf>
    <xf numFmtId="0" fontId="8" fillId="0" borderId="0">
      <alignment/>
      <protection/>
    </xf>
    <xf numFmtId="0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15" fontId="39" fillId="0" borderId="11" applyFont="0" applyFill="0" applyBorder="0" applyAlignment="0">
      <protection/>
    </xf>
    <xf numFmtId="190" fontId="39" fillId="0" borderId="11" applyFont="0" applyFill="0" applyBorder="0" applyAlignment="0">
      <protection/>
    </xf>
    <xf numFmtId="14" fontId="9" fillId="0" borderId="0" applyFill="0" applyBorder="0" applyAlignment="0">
      <protection/>
    </xf>
    <xf numFmtId="188" fontId="14" fillId="0" borderId="0" applyFill="0" applyBorder="0" applyProtection="0">
      <alignment/>
    </xf>
    <xf numFmtId="188" fontId="14" fillId="0" borderId="8" applyFill="0" applyProtection="0">
      <alignment/>
    </xf>
    <xf numFmtId="188" fontId="14" fillId="0" borderId="9" applyFill="0" applyProtection="0">
      <alignment/>
    </xf>
    <xf numFmtId="0" fontId="40" fillId="0" borderId="0" applyNumberFormat="0" applyFill="0" applyBorder="0" applyAlignment="0" applyProtection="0"/>
    <xf numFmtId="191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32" fillId="0" borderId="12" applyNumberFormat="0" applyFont="0" applyFill="0" applyAlignment="0" applyProtection="0"/>
    <xf numFmtId="191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41" fillId="66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7" borderId="0" applyNumberFormat="0" applyBorder="0" applyAlignment="0" applyProtection="0"/>
    <xf numFmtId="0" fontId="41" fillId="68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70" borderId="0" applyNumberFormat="0" applyBorder="0" applyAlignment="0" applyProtection="0"/>
    <xf numFmtId="173" fontId="37" fillId="0" borderId="0" applyFill="0" applyBorder="0" applyAlignment="0">
      <protection/>
    </xf>
    <xf numFmtId="174" fontId="37" fillId="0" borderId="0" applyFill="0" applyBorder="0" applyAlignment="0">
      <protection/>
    </xf>
    <xf numFmtId="173" fontId="37" fillId="0" borderId="0" applyFill="0" applyBorder="0" applyAlignment="0">
      <protection/>
    </xf>
    <xf numFmtId="178" fontId="37" fillId="0" borderId="0" applyFill="0" applyBorder="0" applyAlignment="0">
      <protection/>
    </xf>
    <xf numFmtId="174" fontId="37" fillId="0" borderId="0" applyFill="0" applyBorder="0" applyAlignment="0">
      <protection/>
    </xf>
    <xf numFmtId="164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37" fontId="3" fillId="0" borderId="0">
      <alignment/>
      <protection/>
    </xf>
    <xf numFmtId="0" fontId="42" fillId="0" borderId="0" applyNumberFormat="0" applyFill="0" applyBorder="0" applyAlignment="0" applyProtection="0"/>
    <xf numFmtId="2" fontId="33" fillId="0" borderId="0" applyFont="0" applyFill="0" applyBorder="0" applyAlignment="0" applyProtection="0"/>
    <xf numFmtId="183" fontId="43" fillId="0" borderId="0">
      <alignment/>
      <protection/>
    </xf>
    <xf numFmtId="0" fontId="44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0" borderId="0" applyFill="0" applyBorder="0" applyProtection="0">
      <alignment horizontal="left"/>
    </xf>
    <xf numFmtId="0" fontId="47" fillId="2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0" fontId="16" fillId="54" borderId="0" applyNumberFormat="0" applyBorder="0" applyAlignment="0" applyProtection="0"/>
    <xf numFmtId="165" fontId="3" fillId="2" borderId="3" applyNumberFormat="0" applyFont="0" applyBorder="0" applyAlignment="0" applyProtection="0"/>
    <xf numFmtId="0" fontId="32" fillId="0" borderId="0" applyFont="0" applyFill="0" applyBorder="0" applyAlignment="0" applyProtection="0"/>
    <xf numFmtId="166" fontId="48" fillId="2" borderId="0" applyNumberFormat="0" applyFont="0" applyAlignment="0">
      <protection/>
    </xf>
    <xf numFmtId="0" fontId="49" fillId="0" borderId="0" applyProtection="0">
      <alignment horizontal="right"/>
    </xf>
    <xf numFmtId="0" fontId="0" fillId="64" borderId="5" applyNumberFormat="0" applyAlignment="0">
      <protection/>
    </xf>
    <xf numFmtId="0" fontId="50" fillId="0" borderId="13" applyNumberFormat="0" applyAlignment="0" applyProtection="0"/>
    <xf numFmtId="0" fontId="50" fillId="0" borderId="14">
      <alignment horizontal="left" vertical="center"/>
      <protection/>
    </xf>
    <xf numFmtId="2" fontId="51" fillId="71" borderId="0" applyAlignment="0">
      <protection locked="0"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5" applyNumberFormat="0" applyFill="0" applyAlignment="0" applyProtection="0"/>
    <xf numFmtId="0" fontId="54" fillId="0" borderId="0" applyNumberFormat="0" applyFill="0" applyBorder="0" applyAlignment="0" applyProtection="0"/>
    <xf numFmtId="0" fontId="29" fillId="0" borderId="0" applyFill="0" applyAlignment="0" applyProtection="0"/>
    <xf numFmtId="0" fontId="29" fillId="0" borderId="16" applyFill="0" applyAlignment="0" applyProtection="0"/>
    <xf numFmtId="2" fontId="51" fillId="71" borderId="0" applyAlignment="0">
      <protection locked="0"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>
      <alignment/>
      <protection/>
    </xf>
    <xf numFmtId="0" fontId="3" fillId="0" borderId="0">
      <alignment/>
      <protection/>
    </xf>
    <xf numFmtId="193" fontId="57" fillId="0" borderId="3">
      <alignment horizontal="center" vertical="center" wrapText="1"/>
      <protection/>
    </xf>
    <xf numFmtId="0" fontId="58" fillId="9" borderId="5" applyNumberFormat="0" applyAlignment="0" applyProtection="0"/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59" fillId="0" borderId="0" applyFill="0" applyBorder="0" applyProtection="0">
      <alignment vertical="center"/>
    </xf>
    <xf numFmtId="0" fontId="45" fillId="0" borderId="0" applyNumberFormat="0" applyFill="0" applyBorder="0" applyAlignment="0" applyProtection="0"/>
    <xf numFmtId="0" fontId="60" fillId="0" borderId="0">
      <alignment vertical="center"/>
      <protection/>
    </xf>
    <xf numFmtId="173" fontId="61" fillId="0" borderId="0" applyFill="0" applyBorder="0" applyAlignment="0">
      <protection/>
    </xf>
    <xf numFmtId="174" fontId="61" fillId="0" borderId="0" applyFill="0" applyBorder="0" applyAlignment="0">
      <protection/>
    </xf>
    <xf numFmtId="173" fontId="61" fillId="0" borderId="0" applyFill="0" applyBorder="0" applyAlignment="0">
      <protection/>
    </xf>
    <xf numFmtId="178" fontId="61" fillId="0" borderId="0" applyFill="0" applyBorder="0" applyAlignment="0">
      <protection/>
    </xf>
    <xf numFmtId="174" fontId="61" fillId="0" borderId="0" applyFill="0" applyBorder="0" applyAlignment="0">
      <protection/>
    </xf>
    <xf numFmtId="0" fontId="62" fillId="0" borderId="17" applyNumberFormat="0" applyFill="0" applyAlignment="0" applyProtection="0"/>
    <xf numFmtId="1" fontId="63" fillId="0" borderId="3">
      <alignment horizontal="center" vertical="center"/>
      <protection/>
    </xf>
    <xf numFmtId="0" fontId="8" fillId="0" borderId="0">
      <alignment/>
      <protection/>
    </xf>
    <xf numFmtId="194" fontId="64" fillId="0" borderId="0" applyFont="0" applyFill="0" applyBorder="0" applyAlignment="0" applyProtection="0"/>
    <xf numFmtId="195" fontId="64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198" fontId="65" fillId="0" borderId="0" applyFont="0" applyFill="0" applyBorder="0" applyAlignment="0" applyProtection="0"/>
    <xf numFmtId="199" fontId="65" fillId="0" borderId="0" applyFont="0" applyFill="0" applyBorder="0" applyAlignment="0" applyProtection="0"/>
    <xf numFmtId="200" fontId="65" fillId="0" borderId="0" applyFont="0" applyFill="0" applyBorder="0" applyAlignment="0" applyProtection="0"/>
    <xf numFmtId="201" fontId="65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205" fontId="65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65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0" fontId="32" fillId="0" borderId="0" applyFont="0" applyFill="0" applyBorder="0" applyAlignment="0" applyProtection="0"/>
    <xf numFmtId="0" fontId="66" fillId="3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7" fillId="60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15" fillId="0" borderId="18">
      <alignment/>
      <protection/>
    </xf>
    <xf numFmtId="0" fontId="67" fillId="0" borderId="0" applyNumberFormat="0" applyFill="0" applyBorder="0" applyAlignment="0" applyProtection="0"/>
    <xf numFmtId="208" fontId="8" fillId="0" borderId="0">
      <alignment/>
      <protection/>
    </xf>
    <xf numFmtId="0" fontId="16" fillId="0" borderId="0">
      <alignment/>
      <protection/>
    </xf>
    <xf numFmtId="0" fontId="11" fillId="72" borderId="0">
      <alignment/>
      <protection/>
    </xf>
    <xf numFmtId="0" fontId="11" fillId="72" borderId="0">
      <alignment/>
      <protection/>
    </xf>
    <xf numFmtId="0" fontId="8" fillId="0" borderId="0">
      <alignment/>
      <protection/>
    </xf>
    <xf numFmtId="0" fontId="68" fillId="0" borderId="0">
      <alignment/>
      <protection/>
    </xf>
    <xf numFmtId="0" fontId="19" fillId="0" borderId="0">
      <alignment/>
      <protection/>
    </xf>
    <xf numFmtId="0" fontId="11" fillId="0" borderId="0">
      <alignment/>
      <protection/>
    </xf>
    <xf numFmtId="0" fontId="32" fillId="0" borderId="0" applyFill="0" applyBorder="0" applyProtection="0">
      <alignment vertical="center"/>
    </xf>
    <xf numFmtId="0" fontId="64" fillId="0" borderId="0">
      <alignment/>
      <protection/>
    </xf>
    <xf numFmtId="0" fontId="69" fillId="0" borderId="0">
      <alignment/>
      <protection/>
    </xf>
    <xf numFmtId="0" fontId="6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8" fillId="73" borderId="19" applyNumberFormat="0" applyFont="0" applyAlignment="0" applyProtection="0"/>
    <xf numFmtId="0" fontId="11" fillId="59" borderId="20" applyNumberFormat="0" applyFont="0" applyAlignment="0" applyProtection="0"/>
    <xf numFmtId="0" fontId="11" fillId="59" borderId="20" applyNumberFormat="0" applyFont="0" applyAlignment="0" applyProtection="0"/>
    <xf numFmtId="0" fontId="11" fillId="59" borderId="20" applyNumberFormat="0" applyFont="0" applyAlignment="0" applyProtection="0"/>
    <xf numFmtId="0" fontId="11" fillId="59" borderId="20" applyNumberFormat="0" applyFont="0" applyAlignment="0" applyProtection="0"/>
    <xf numFmtId="209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211" fontId="70" fillId="0" borderId="0" applyFont="0" applyFill="0" applyBorder="0" applyAlignment="0" applyProtection="0"/>
    <xf numFmtId="212" fontId="70" fillId="0" borderId="0" applyFont="0" applyFill="0" applyBorder="0" applyAlignment="0" applyProtection="0"/>
    <xf numFmtId="0" fontId="3" fillId="0" borderId="0">
      <alignment/>
      <protection/>
    </xf>
    <xf numFmtId="21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71" fillId="64" borderId="21" applyNumberFormat="0" applyAlignment="0" applyProtection="0"/>
    <xf numFmtId="0" fontId="72" fillId="0" borderId="0">
      <alignment/>
      <protection/>
    </xf>
    <xf numFmtId="1" fontId="73" fillId="0" borderId="0" applyProtection="0">
      <alignment horizontal="right" vertical="center"/>
    </xf>
    <xf numFmtId="49" fontId="74" fillId="0" borderId="16" applyFill="0" applyProtection="0">
      <alignment vertical="center"/>
    </xf>
    <xf numFmtId="0" fontId="75" fillId="0" borderId="0">
      <alignment/>
      <protection/>
    </xf>
    <xf numFmtId="183" fontId="76" fillId="0" borderId="0">
      <alignment/>
      <protection/>
    </xf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222" fontId="3" fillId="0" borderId="0" applyFont="0" applyFill="0" applyBorder="0" applyAlignment="0" applyProtection="0"/>
    <xf numFmtId="223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225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0" borderId="0" applyFill="0" applyBorder="0" applyProtection="0">
      <alignment vertical="center"/>
    </xf>
    <xf numFmtId="37" fontId="77" fillId="3" borderId="22">
      <alignment/>
      <protection/>
    </xf>
    <xf numFmtId="37" fontId="77" fillId="3" borderId="22">
      <alignment/>
      <protection/>
    </xf>
    <xf numFmtId="173" fontId="78" fillId="0" borderId="0" applyFill="0" applyBorder="0" applyAlignment="0">
      <protection/>
    </xf>
    <xf numFmtId="174" fontId="78" fillId="0" borderId="0" applyFill="0" applyBorder="0" applyAlignment="0">
      <protection/>
    </xf>
    <xf numFmtId="173" fontId="78" fillId="0" borderId="0" applyFill="0" applyBorder="0" applyAlignment="0">
      <protection/>
    </xf>
    <xf numFmtId="178" fontId="78" fillId="0" borderId="0" applyFill="0" applyBorder="0" applyAlignment="0">
      <protection/>
    </xf>
    <xf numFmtId="174" fontId="78" fillId="0" borderId="0" applyFill="0" applyBorder="0" applyAlignment="0">
      <protection/>
    </xf>
    <xf numFmtId="0" fontId="19" fillId="0" borderId="0" applyNumberFormat="0">
      <alignment horizontal="left"/>
      <protection/>
    </xf>
    <xf numFmtId="0" fontId="79" fillId="0" borderId="23">
      <alignment vertical="center"/>
      <protection/>
    </xf>
    <xf numFmtId="4" fontId="9" fillId="3" borderId="21" applyNumberFormat="0" applyProtection="0">
      <alignment vertical="center"/>
    </xf>
    <xf numFmtId="4" fontId="11" fillId="3" borderId="20" applyNumberFormat="0" applyProtection="0">
      <alignment vertical="center"/>
    </xf>
    <xf numFmtId="4" fontId="11" fillId="3" borderId="20" applyNumberFormat="0" applyProtection="0">
      <alignment vertical="center"/>
    </xf>
    <xf numFmtId="4" fontId="11" fillId="3" borderId="20" applyNumberFormat="0" applyProtection="0">
      <alignment vertical="center"/>
    </xf>
    <xf numFmtId="4" fontId="11" fillId="3" borderId="20" applyNumberFormat="0" applyProtection="0">
      <alignment vertical="center"/>
    </xf>
    <xf numFmtId="4" fontId="11" fillId="3" borderId="20" applyNumberFormat="0" applyProtection="0">
      <alignment vertical="center"/>
    </xf>
    <xf numFmtId="4" fontId="80" fillId="3" borderId="21" applyNumberFormat="0" applyProtection="0">
      <alignment vertical="center"/>
    </xf>
    <xf numFmtId="4" fontId="81" fillId="3" borderId="20" applyNumberFormat="0" applyProtection="0">
      <alignment vertical="center"/>
    </xf>
    <xf numFmtId="4" fontId="81" fillId="3" borderId="20" applyNumberFormat="0" applyProtection="0">
      <alignment vertical="center"/>
    </xf>
    <xf numFmtId="4" fontId="81" fillId="3" borderId="20" applyNumberFormat="0" applyProtection="0">
      <alignment vertical="center"/>
    </xf>
    <xf numFmtId="4" fontId="81" fillId="3" borderId="20" applyNumberFormat="0" applyProtection="0">
      <alignment vertical="center"/>
    </xf>
    <xf numFmtId="4" fontId="81" fillId="3" borderId="20" applyNumberFormat="0" applyProtection="0">
      <alignment vertical="center"/>
    </xf>
    <xf numFmtId="4" fontId="9" fillId="3" borderId="21" applyNumberFormat="0" applyProtection="0">
      <alignment horizontal="left" vertical="center" indent="1"/>
    </xf>
    <xf numFmtId="4" fontId="11" fillId="3" borderId="20" applyNumberFormat="0" applyProtection="0">
      <alignment horizontal="left" vertical="center" indent="1"/>
    </xf>
    <xf numFmtId="4" fontId="11" fillId="3" borderId="20" applyNumberFormat="0" applyProtection="0">
      <alignment horizontal="left" vertical="center" indent="1"/>
    </xf>
    <xf numFmtId="4" fontId="11" fillId="3" borderId="20" applyNumberFormat="0" applyProtection="0">
      <alignment horizontal="left" vertical="center" indent="1"/>
    </xf>
    <xf numFmtId="4" fontId="11" fillId="3" borderId="20" applyNumberFormat="0" applyProtection="0">
      <alignment horizontal="left" vertical="center" indent="1"/>
    </xf>
    <xf numFmtId="4" fontId="11" fillId="3" borderId="20" applyNumberFormat="0" applyProtection="0">
      <alignment horizontal="left" vertical="center" indent="1"/>
    </xf>
    <xf numFmtId="4" fontId="9" fillId="3" borderId="21" applyNumberFormat="0" applyProtection="0">
      <alignment horizontal="left" vertical="center" indent="1"/>
    </xf>
    <xf numFmtId="0" fontId="82" fillId="3" borderId="24" applyNumberFormat="0" applyProtection="0">
      <alignment horizontal="left" vertical="top" indent="1"/>
    </xf>
    <xf numFmtId="0" fontId="82" fillId="3" borderId="24" applyNumberFormat="0" applyProtection="0">
      <alignment horizontal="left" vertical="top" indent="1"/>
    </xf>
    <xf numFmtId="0" fontId="82" fillId="3" borderId="24" applyNumberFormat="0" applyProtection="0">
      <alignment horizontal="left" vertical="top" indent="1"/>
    </xf>
    <xf numFmtId="0" fontId="82" fillId="3" borderId="24" applyNumberFormat="0" applyProtection="0">
      <alignment horizontal="left" vertical="top" indent="1"/>
    </xf>
    <xf numFmtId="0" fontId="82" fillId="3" borderId="24" applyNumberFormat="0" applyProtection="0">
      <alignment horizontal="left" vertical="top" indent="1"/>
    </xf>
    <xf numFmtId="0" fontId="83" fillId="5" borderId="25" applyNumberFormat="0" applyProtection="0">
      <alignment horizontal="center" vertical="center" wrapText="1"/>
    </xf>
    <xf numFmtId="4" fontId="11" fillId="28" borderId="20" applyNumberFormat="0" applyProtection="0">
      <alignment horizontal="left" vertical="center" indent="1"/>
    </xf>
    <xf numFmtId="4" fontId="11" fillId="28" borderId="20" applyNumberFormat="0" applyProtection="0">
      <alignment horizontal="left" vertical="center" indent="1"/>
    </xf>
    <xf numFmtId="4" fontId="11" fillId="28" borderId="20" applyNumberFormat="0" applyProtection="0">
      <alignment horizontal="left" vertical="center" indent="1"/>
    </xf>
    <xf numFmtId="4" fontId="11" fillId="28" borderId="20" applyNumberFormat="0" applyProtection="0">
      <alignment horizontal="left" vertical="center" indent="1"/>
    </xf>
    <xf numFmtId="4" fontId="11" fillId="28" borderId="20" applyNumberFormat="0" applyProtection="0">
      <alignment horizontal="left" vertical="center" indent="1"/>
    </xf>
    <xf numFmtId="4" fontId="11" fillId="28" borderId="20" applyNumberFormat="0" applyProtection="0">
      <alignment horizontal="left" vertical="center" indent="1"/>
    </xf>
    <xf numFmtId="4" fontId="9" fillId="6" borderId="21" applyNumberFormat="0" applyProtection="0">
      <alignment horizontal="right" vertical="center"/>
    </xf>
    <xf numFmtId="4" fontId="11" fillId="6" borderId="20" applyNumberFormat="0" applyProtection="0">
      <alignment horizontal="right" vertical="center"/>
    </xf>
    <xf numFmtId="4" fontId="11" fillId="6" borderId="20" applyNumberFormat="0" applyProtection="0">
      <alignment horizontal="right" vertical="center"/>
    </xf>
    <xf numFmtId="4" fontId="11" fillId="6" borderId="20" applyNumberFormat="0" applyProtection="0">
      <alignment horizontal="right" vertical="center"/>
    </xf>
    <xf numFmtId="4" fontId="11" fillId="6" borderId="20" applyNumberFormat="0" applyProtection="0">
      <alignment horizontal="right" vertical="center"/>
    </xf>
    <xf numFmtId="4" fontId="11" fillId="6" borderId="20" applyNumberFormat="0" applyProtection="0">
      <alignment horizontal="right" vertical="center"/>
    </xf>
    <xf numFmtId="4" fontId="9" fillId="17" borderId="21" applyNumberFormat="0" applyProtection="0">
      <alignment horizontal="right" vertical="center"/>
    </xf>
    <xf numFmtId="4" fontId="11" fillId="74" borderId="20" applyNumberFormat="0" applyProtection="0">
      <alignment horizontal="right" vertical="center"/>
    </xf>
    <xf numFmtId="4" fontId="11" fillId="74" borderId="20" applyNumberFormat="0" applyProtection="0">
      <alignment horizontal="right" vertical="center"/>
    </xf>
    <xf numFmtId="4" fontId="11" fillId="74" borderId="20" applyNumberFormat="0" applyProtection="0">
      <alignment horizontal="right" vertical="center"/>
    </xf>
    <xf numFmtId="4" fontId="11" fillId="74" borderId="20" applyNumberFormat="0" applyProtection="0">
      <alignment horizontal="right" vertical="center"/>
    </xf>
    <xf numFmtId="4" fontId="11" fillId="74" borderId="20" applyNumberFormat="0" applyProtection="0">
      <alignment horizontal="right" vertical="center"/>
    </xf>
    <xf numFmtId="4" fontId="9" fillId="44" borderId="21" applyNumberFormat="0" applyProtection="0">
      <alignment horizontal="right" vertical="center"/>
    </xf>
    <xf numFmtId="4" fontId="11" fillId="44" borderId="4" applyNumberFormat="0" applyProtection="0">
      <alignment horizontal="right" vertical="center"/>
    </xf>
    <xf numFmtId="4" fontId="11" fillId="44" borderId="4" applyNumberFormat="0" applyProtection="0">
      <alignment horizontal="right" vertical="center"/>
    </xf>
    <xf numFmtId="4" fontId="11" fillId="44" borderId="4" applyNumberFormat="0" applyProtection="0">
      <alignment horizontal="right" vertical="center"/>
    </xf>
    <xf numFmtId="4" fontId="11" fillId="44" borderId="4" applyNumberFormat="0" applyProtection="0">
      <alignment horizontal="right" vertical="center"/>
    </xf>
    <xf numFmtId="4" fontId="11" fillId="44" borderId="4" applyNumberFormat="0" applyProtection="0">
      <alignment horizontal="right" vertical="center"/>
    </xf>
    <xf numFmtId="4" fontId="9" fillId="19" borderId="21" applyNumberFormat="0" applyProtection="0">
      <alignment horizontal="right" vertical="center"/>
    </xf>
    <xf numFmtId="4" fontId="11" fillId="19" borderId="20" applyNumberFormat="0" applyProtection="0">
      <alignment horizontal="right" vertical="center"/>
    </xf>
    <xf numFmtId="4" fontId="11" fillId="19" borderId="20" applyNumberFormat="0" applyProtection="0">
      <alignment horizontal="right" vertical="center"/>
    </xf>
    <xf numFmtId="4" fontId="11" fillId="19" borderId="20" applyNumberFormat="0" applyProtection="0">
      <alignment horizontal="right" vertical="center"/>
    </xf>
    <xf numFmtId="4" fontId="11" fillId="19" borderId="20" applyNumberFormat="0" applyProtection="0">
      <alignment horizontal="right" vertical="center"/>
    </xf>
    <xf numFmtId="4" fontId="11" fillId="19" borderId="20" applyNumberFormat="0" applyProtection="0">
      <alignment horizontal="right" vertical="center"/>
    </xf>
    <xf numFmtId="4" fontId="9" fillId="29" borderId="21" applyNumberFormat="0" applyProtection="0">
      <alignment horizontal="right" vertical="center"/>
    </xf>
    <xf numFmtId="4" fontId="11" fillId="29" borderId="20" applyNumberFormat="0" applyProtection="0">
      <alignment horizontal="right" vertical="center"/>
    </xf>
    <xf numFmtId="4" fontId="11" fillId="29" borderId="20" applyNumberFormat="0" applyProtection="0">
      <alignment horizontal="right" vertical="center"/>
    </xf>
    <xf numFmtId="4" fontId="11" fillId="29" borderId="20" applyNumberFormat="0" applyProtection="0">
      <alignment horizontal="right" vertical="center"/>
    </xf>
    <xf numFmtId="4" fontId="11" fillId="29" borderId="20" applyNumberFormat="0" applyProtection="0">
      <alignment horizontal="right" vertical="center"/>
    </xf>
    <xf numFmtId="4" fontId="11" fillId="29" borderId="20" applyNumberFormat="0" applyProtection="0">
      <alignment horizontal="right" vertical="center"/>
    </xf>
    <xf numFmtId="4" fontId="9" fillId="58" borderId="21" applyNumberFormat="0" applyProtection="0">
      <alignment horizontal="right" vertical="center"/>
    </xf>
    <xf numFmtId="4" fontId="11" fillId="58" borderId="20" applyNumberFormat="0" applyProtection="0">
      <alignment horizontal="right" vertical="center"/>
    </xf>
    <xf numFmtId="4" fontId="11" fillId="58" borderId="20" applyNumberFormat="0" applyProtection="0">
      <alignment horizontal="right" vertical="center"/>
    </xf>
    <xf numFmtId="4" fontId="11" fillId="58" borderId="20" applyNumberFormat="0" applyProtection="0">
      <alignment horizontal="right" vertical="center"/>
    </xf>
    <xf numFmtId="4" fontId="11" fillId="58" borderId="20" applyNumberFormat="0" applyProtection="0">
      <alignment horizontal="right" vertical="center"/>
    </xf>
    <xf numFmtId="4" fontId="11" fillId="58" borderId="20" applyNumberFormat="0" applyProtection="0">
      <alignment horizontal="right" vertical="center"/>
    </xf>
    <xf numFmtId="4" fontId="9" fillId="51" borderId="21" applyNumberFormat="0" applyProtection="0">
      <alignment horizontal="right" vertical="center"/>
    </xf>
    <xf numFmtId="4" fontId="11" fillId="51" borderId="20" applyNumberFormat="0" applyProtection="0">
      <alignment horizontal="right" vertical="center"/>
    </xf>
    <xf numFmtId="4" fontId="11" fillId="51" borderId="20" applyNumberFormat="0" applyProtection="0">
      <alignment horizontal="right" vertical="center"/>
    </xf>
    <xf numFmtId="4" fontId="11" fillId="51" borderId="20" applyNumberFormat="0" applyProtection="0">
      <alignment horizontal="right" vertical="center"/>
    </xf>
    <xf numFmtId="4" fontId="11" fillId="51" borderId="20" applyNumberFormat="0" applyProtection="0">
      <alignment horizontal="right" vertical="center"/>
    </xf>
    <xf numFmtId="4" fontId="11" fillId="51" borderId="20" applyNumberFormat="0" applyProtection="0">
      <alignment horizontal="right" vertical="center"/>
    </xf>
    <xf numFmtId="4" fontId="9" fillId="75" borderId="21" applyNumberFormat="0" applyProtection="0">
      <alignment horizontal="right" vertical="center"/>
    </xf>
    <xf numFmtId="4" fontId="11" fillId="75" borderId="20" applyNumberFormat="0" applyProtection="0">
      <alignment horizontal="right" vertical="center"/>
    </xf>
    <xf numFmtId="4" fontId="11" fillId="75" borderId="20" applyNumberFormat="0" applyProtection="0">
      <alignment horizontal="right" vertical="center"/>
    </xf>
    <xf numFmtId="4" fontId="11" fillId="75" borderId="20" applyNumberFormat="0" applyProtection="0">
      <alignment horizontal="right" vertical="center"/>
    </xf>
    <xf numFmtId="4" fontId="11" fillId="75" borderId="20" applyNumberFormat="0" applyProtection="0">
      <alignment horizontal="right" vertical="center"/>
    </xf>
    <xf numFmtId="4" fontId="11" fillId="75" borderId="20" applyNumberFormat="0" applyProtection="0">
      <alignment horizontal="right" vertical="center"/>
    </xf>
    <xf numFmtId="4" fontId="9" fillId="18" borderId="21" applyNumberFormat="0" applyProtection="0">
      <alignment horizontal="right" vertical="center"/>
    </xf>
    <xf numFmtId="4" fontId="11" fillId="18" borderId="20" applyNumberFormat="0" applyProtection="0">
      <alignment horizontal="right" vertical="center"/>
    </xf>
    <xf numFmtId="4" fontId="11" fillId="18" borderId="20" applyNumberFormat="0" applyProtection="0">
      <alignment horizontal="right" vertical="center"/>
    </xf>
    <xf numFmtId="4" fontId="11" fillId="18" borderId="20" applyNumberFormat="0" applyProtection="0">
      <alignment horizontal="right" vertical="center"/>
    </xf>
    <xf numFmtId="4" fontId="11" fillId="18" borderId="20" applyNumberFormat="0" applyProtection="0">
      <alignment horizontal="right" vertical="center"/>
    </xf>
    <xf numFmtId="4" fontId="11" fillId="18" borderId="20" applyNumberFormat="0" applyProtection="0">
      <alignment horizontal="right" vertical="center"/>
    </xf>
    <xf numFmtId="4" fontId="24" fillId="76" borderId="21" applyNumberFormat="0" applyProtection="0">
      <alignment horizontal="left" vertical="center" indent="1"/>
    </xf>
    <xf numFmtId="4" fontId="11" fillId="77" borderId="4" applyNumberFormat="0" applyProtection="0">
      <alignment horizontal="left" vertical="center" indent="1"/>
    </xf>
    <xf numFmtId="4" fontId="11" fillId="77" borderId="4" applyNumberFormat="0" applyProtection="0">
      <alignment horizontal="left" vertical="center" indent="1"/>
    </xf>
    <xf numFmtId="4" fontId="11" fillId="77" borderId="4" applyNumberFormat="0" applyProtection="0">
      <alignment horizontal="left" vertical="center" indent="1"/>
    </xf>
    <xf numFmtId="4" fontId="11" fillId="77" borderId="4" applyNumberFormat="0" applyProtection="0">
      <alignment horizontal="left" vertical="center" indent="1"/>
    </xf>
    <xf numFmtId="4" fontId="11" fillId="77" borderId="4" applyNumberFormat="0" applyProtection="0">
      <alignment horizontal="left" vertical="center" indent="1"/>
    </xf>
    <xf numFmtId="4" fontId="9" fillId="78" borderId="26" applyNumberFormat="0" applyProtection="0">
      <alignment horizontal="left" vertical="center" indent="1"/>
    </xf>
    <xf numFmtId="4" fontId="3" fillId="79" borderId="4" applyNumberFormat="0" applyProtection="0">
      <alignment horizontal="left" vertical="center" indent="1"/>
    </xf>
    <xf numFmtId="4" fontId="3" fillId="79" borderId="4" applyNumberFormat="0" applyProtection="0">
      <alignment horizontal="left" vertical="center" indent="1"/>
    </xf>
    <xf numFmtId="4" fontId="3" fillId="79" borderId="4" applyNumberFormat="0" applyProtection="0">
      <alignment horizontal="left" vertical="center" indent="1"/>
    </xf>
    <xf numFmtId="4" fontId="3" fillId="79" borderId="4" applyNumberFormat="0" applyProtection="0">
      <alignment horizontal="left" vertical="center" indent="1"/>
    </xf>
    <xf numFmtId="4" fontId="3" fillId="79" borderId="4" applyNumberFormat="0" applyProtection="0">
      <alignment horizontal="left" vertical="center" indent="1"/>
    </xf>
    <xf numFmtId="4" fontId="84" fillId="79" borderId="0" applyNumberFormat="0" applyProtection="0">
      <alignment horizontal="left" vertical="center" indent="1"/>
    </xf>
    <xf numFmtId="4" fontId="3" fillId="79" borderId="4" applyNumberFormat="0" applyProtection="0">
      <alignment horizontal="left" vertical="center" indent="1"/>
    </xf>
    <xf numFmtId="4" fontId="3" fillId="79" borderId="4" applyNumberFormat="0" applyProtection="0">
      <alignment horizontal="left" vertical="center" indent="1"/>
    </xf>
    <xf numFmtId="4" fontId="3" fillId="79" borderId="4" applyNumberFormat="0" applyProtection="0">
      <alignment horizontal="left" vertical="center" indent="1"/>
    </xf>
    <xf numFmtId="4" fontId="3" fillId="79" borderId="4" applyNumberFormat="0" applyProtection="0">
      <alignment horizontal="left" vertical="center" indent="1"/>
    </xf>
    <xf numFmtId="4" fontId="3" fillId="79" borderId="4" applyNumberFormat="0" applyProtection="0">
      <alignment horizontal="left" vertical="center" indent="1"/>
    </xf>
    <xf numFmtId="0" fontId="3" fillId="5" borderId="25" applyNumberFormat="0" applyProtection="0">
      <alignment horizontal="left" vertical="center" indent="1"/>
    </xf>
    <xf numFmtId="4" fontId="11" fillId="80" borderId="20" applyNumberFormat="0" applyProtection="0">
      <alignment horizontal="right" vertical="center"/>
    </xf>
    <xf numFmtId="4" fontId="11" fillId="80" borderId="20" applyNumberFormat="0" applyProtection="0">
      <alignment horizontal="right" vertical="center"/>
    </xf>
    <xf numFmtId="4" fontId="11" fillId="80" borderId="20" applyNumberFormat="0" applyProtection="0">
      <alignment horizontal="right" vertical="center"/>
    </xf>
    <xf numFmtId="4" fontId="11" fillId="80" borderId="20" applyNumberFormat="0" applyProtection="0">
      <alignment horizontal="right" vertical="center"/>
    </xf>
    <xf numFmtId="4" fontId="11" fillId="80" borderId="20" applyNumberFormat="0" applyProtection="0">
      <alignment horizontal="right" vertical="center"/>
    </xf>
    <xf numFmtId="4" fontId="85" fillId="78" borderId="25" applyNumberFormat="0" applyProtection="0">
      <alignment horizontal="left" vertical="center" wrapText="1" indent="1"/>
    </xf>
    <xf numFmtId="4" fontId="11" fillId="81" borderId="4" applyNumberFormat="0" applyProtection="0">
      <alignment horizontal="left" vertical="center" indent="1"/>
    </xf>
    <xf numFmtId="4" fontId="11" fillId="81" borderId="4" applyNumberFormat="0" applyProtection="0">
      <alignment horizontal="left" vertical="center" indent="1"/>
    </xf>
    <xf numFmtId="4" fontId="11" fillId="81" borderId="4" applyNumberFormat="0" applyProtection="0">
      <alignment horizontal="left" vertical="center" indent="1"/>
    </xf>
    <xf numFmtId="4" fontId="11" fillId="81" borderId="4" applyNumberFormat="0" applyProtection="0">
      <alignment horizontal="left" vertical="center" indent="1"/>
    </xf>
    <xf numFmtId="4" fontId="11" fillId="81" borderId="4" applyNumberFormat="0" applyProtection="0">
      <alignment horizontal="left" vertical="center" indent="1"/>
    </xf>
    <xf numFmtId="4" fontId="85" fillId="82" borderId="25" applyNumberFormat="0" applyProtection="0">
      <alignment horizontal="left" vertical="center" wrapText="1" indent="1"/>
    </xf>
    <xf numFmtId="4" fontId="11" fillId="80" borderId="4" applyNumberFormat="0" applyProtection="0">
      <alignment horizontal="left" vertical="center" indent="1"/>
    </xf>
    <xf numFmtId="4" fontId="11" fillId="80" borderId="4" applyNumberFormat="0" applyProtection="0">
      <alignment horizontal="left" vertical="center" indent="1"/>
    </xf>
    <xf numFmtId="4" fontId="11" fillId="80" borderId="4" applyNumberFormat="0" applyProtection="0">
      <alignment horizontal="left" vertical="center" indent="1"/>
    </xf>
    <xf numFmtId="4" fontId="11" fillId="80" borderId="4" applyNumberFormat="0" applyProtection="0">
      <alignment horizontal="left" vertical="center" indent="1"/>
    </xf>
    <xf numFmtId="4" fontId="11" fillId="80" borderId="4" applyNumberFormat="0" applyProtection="0">
      <alignment horizontal="left" vertical="center" indent="1"/>
    </xf>
    <xf numFmtId="0" fontId="3" fillId="83" borderId="25" applyNumberFormat="0" applyProtection="0">
      <alignment horizontal="left" vertical="center" wrapText="1" indent="2"/>
    </xf>
    <xf numFmtId="0" fontId="11" fillId="64" borderId="20" applyNumberFormat="0" applyProtection="0">
      <alignment horizontal="left" vertical="center" indent="1"/>
    </xf>
    <xf numFmtId="0" fontId="11" fillId="64" borderId="20" applyNumberFormat="0" applyProtection="0">
      <alignment horizontal="left" vertical="center" indent="1"/>
    </xf>
    <xf numFmtId="0" fontId="11" fillId="64" borderId="20" applyNumberFormat="0" applyProtection="0">
      <alignment horizontal="left" vertical="center" indent="1"/>
    </xf>
    <xf numFmtId="0" fontId="11" fillId="64" borderId="20" applyNumberFormat="0" applyProtection="0">
      <alignment horizontal="left" vertical="center" indent="1"/>
    </xf>
    <xf numFmtId="0" fontId="11" fillId="64" borderId="20" applyNumberFormat="0" applyProtection="0">
      <alignment horizontal="left" vertical="center" indent="1"/>
    </xf>
    <xf numFmtId="0" fontId="11" fillId="64" borderId="20" applyNumberFormat="0" applyProtection="0">
      <alignment horizontal="left" vertical="center" indent="1"/>
    </xf>
    <xf numFmtId="0" fontId="3" fillId="79" borderId="24" applyNumberFormat="0" applyProtection="0">
      <alignment horizontal="left" vertical="center" indent="1"/>
    </xf>
    <xf numFmtId="0" fontId="29" fillId="82" borderId="25" applyNumberFormat="0" applyProtection="0">
      <alignment horizontal="center" vertical="center" wrapText="1"/>
    </xf>
    <xf numFmtId="0" fontId="11" fillId="79" borderId="24" applyNumberFormat="0" applyProtection="0">
      <alignment horizontal="left" vertical="top" indent="1"/>
    </xf>
    <xf numFmtId="0" fontId="11" fillId="79" borderId="24" applyNumberFormat="0" applyProtection="0">
      <alignment horizontal="left" vertical="top" indent="1"/>
    </xf>
    <xf numFmtId="0" fontId="11" fillId="79" borderId="24" applyNumberFormat="0" applyProtection="0">
      <alignment horizontal="left" vertical="top" indent="1"/>
    </xf>
    <xf numFmtId="0" fontId="11" fillId="79" borderId="24" applyNumberFormat="0" applyProtection="0">
      <alignment horizontal="left" vertical="top" indent="1"/>
    </xf>
    <xf numFmtId="0" fontId="11" fillId="79" borderId="24" applyNumberFormat="0" applyProtection="0">
      <alignment horizontal="left" vertical="top" indent="1"/>
    </xf>
    <xf numFmtId="0" fontId="11" fillId="79" borderId="24" applyNumberFormat="0" applyProtection="0">
      <alignment horizontal="left" vertical="top" indent="1"/>
    </xf>
    <xf numFmtId="0" fontId="11" fillId="79" borderId="24" applyNumberFormat="0" applyProtection="0">
      <alignment horizontal="left" vertical="top" indent="1"/>
    </xf>
    <xf numFmtId="0" fontId="11" fillId="79" borderId="24" applyNumberFormat="0" applyProtection="0">
      <alignment horizontal="left" vertical="top" indent="1"/>
    </xf>
    <xf numFmtId="0" fontId="3" fillId="79" borderId="24" applyNumberFormat="0" applyProtection="0">
      <alignment horizontal="left" vertical="top" indent="1"/>
    </xf>
    <xf numFmtId="0" fontId="3" fillId="84" borderId="25" applyNumberFormat="0" applyProtection="0">
      <alignment horizontal="left" vertical="center" wrapText="1" indent="4"/>
    </xf>
    <xf numFmtId="0" fontId="11" fillId="82" borderId="20" applyNumberFormat="0" applyProtection="0">
      <alignment horizontal="left" vertical="center" indent="1"/>
    </xf>
    <xf numFmtId="0" fontId="11" fillId="82" borderId="20" applyNumberFormat="0" applyProtection="0">
      <alignment horizontal="left" vertical="center" indent="1"/>
    </xf>
    <xf numFmtId="0" fontId="11" fillId="82" borderId="20" applyNumberFormat="0" applyProtection="0">
      <alignment horizontal="left" vertical="center" indent="1"/>
    </xf>
    <xf numFmtId="0" fontId="11" fillId="82" borderId="20" applyNumberFormat="0" applyProtection="0">
      <alignment horizontal="left" vertical="center" indent="1"/>
    </xf>
    <xf numFmtId="0" fontId="11" fillId="82" borderId="20" applyNumberFormat="0" applyProtection="0">
      <alignment horizontal="left" vertical="center" indent="1"/>
    </xf>
    <xf numFmtId="0" fontId="11" fillId="82" borderId="20" applyNumberFormat="0" applyProtection="0">
      <alignment horizontal="left" vertical="center" indent="1"/>
    </xf>
    <xf numFmtId="0" fontId="3" fillId="80" borderId="24" applyNumberFormat="0" applyProtection="0">
      <alignment horizontal="left" vertical="center" indent="1"/>
    </xf>
    <xf numFmtId="0" fontId="29" fillId="65" borderId="25" applyNumberFormat="0" applyProtection="0">
      <alignment horizontal="center" vertical="center" wrapText="1"/>
    </xf>
    <xf numFmtId="0" fontId="11" fillId="80" borderId="24" applyNumberFormat="0" applyProtection="0">
      <alignment horizontal="left" vertical="top" indent="1"/>
    </xf>
    <xf numFmtId="0" fontId="11" fillId="80" borderId="24" applyNumberFormat="0" applyProtection="0">
      <alignment horizontal="left" vertical="top" indent="1"/>
    </xf>
    <xf numFmtId="0" fontId="11" fillId="80" borderId="24" applyNumberFormat="0" applyProtection="0">
      <alignment horizontal="left" vertical="top" indent="1"/>
    </xf>
    <xf numFmtId="0" fontId="11" fillId="80" borderId="24" applyNumberFormat="0" applyProtection="0">
      <alignment horizontal="left" vertical="top" indent="1"/>
    </xf>
    <xf numFmtId="0" fontId="11" fillId="80" borderId="24" applyNumberFormat="0" applyProtection="0">
      <alignment horizontal="left" vertical="top" indent="1"/>
    </xf>
    <xf numFmtId="0" fontId="11" fillId="80" borderId="24" applyNumberFormat="0" applyProtection="0">
      <alignment horizontal="left" vertical="top" indent="1"/>
    </xf>
    <xf numFmtId="0" fontId="11" fillId="80" borderId="24" applyNumberFormat="0" applyProtection="0">
      <alignment horizontal="left" vertical="top" indent="1"/>
    </xf>
    <xf numFmtId="0" fontId="11" fillId="80" borderId="24" applyNumberFormat="0" applyProtection="0">
      <alignment horizontal="left" vertical="top" indent="1"/>
    </xf>
    <xf numFmtId="0" fontId="3" fillId="80" borderId="24" applyNumberFormat="0" applyProtection="0">
      <alignment horizontal="left" vertical="top" indent="1"/>
    </xf>
    <xf numFmtId="0" fontId="3" fillId="85" borderId="25" applyNumberFormat="0" applyProtection="0">
      <alignment horizontal="left" vertical="center" wrapText="1" indent="6"/>
    </xf>
    <xf numFmtId="0" fontId="11" fillId="16" borderId="20" applyNumberFormat="0" applyProtection="0">
      <alignment horizontal="left" vertical="center" indent="1"/>
    </xf>
    <xf numFmtId="0" fontId="11" fillId="16" borderId="20" applyNumberFormat="0" applyProtection="0">
      <alignment horizontal="left" vertical="center" indent="1"/>
    </xf>
    <xf numFmtId="0" fontId="11" fillId="16" borderId="20" applyNumberFormat="0" applyProtection="0">
      <alignment horizontal="left" vertical="center" indent="1"/>
    </xf>
    <xf numFmtId="0" fontId="11" fillId="16" borderId="20" applyNumberFormat="0" applyProtection="0">
      <alignment horizontal="left" vertical="center" indent="1"/>
    </xf>
    <xf numFmtId="0" fontId="11" fillId="16" borderId="20" applyNumberFormat="0" applyProtection="0">
      <alignment horizontal="left" vertical="center" indent="1"/>
    </xf>
    <xf numFmtId="0" fontId="11" fillId="16" borderId="20" applyNumberFormat="0" applyProtection="0">
      <alignment horizontal="left" vertical="center" indent="1"/>
    </xf>
    <xf numFmtId="0" fontId="3" fillId="64" borderId="21" applyNumberFormat="0" applyProtection="0">
      <alignment horizontal="left" vertical="center" indent="1"/>
    </xf>
    <xf numFmtId="0" fontId="11" fillId="16" borderId="24" applyNumberFormat="0" applyProtection="0">
      <alignment horizontal="left" vertical="top" indent="1"/>
    </xf>
    <xf numFmtId="0" fontId="11" fillId="16" borderId="24" applyNumberFormat="0" applyProtection="0">
      <alignment horizontal="left" vertical="top" indent="1"/>
    </xf>
    <xf numFmtId="0" fontId="11" fillId="16" borderId="24" applyNumberFormat="0" applyProtection="0">
      <alignment horizontal="left" vertical="top" indent="1"/>
    </xf>
    <xf numFmtId="0" fontId="11" fillId="16" borderId="24" applyNumberFormat="0" applyProtection="0">
      <alignment horizontal="left" vertical="top" indent="1"/>
    </xf>
    <xf numFmtId="0" fontId="11" fillId="16" borderId="24" applyNumberFormat="0" applyProtection="0">
      <alignment horizontal="left" vertical="top" indent="1"/>
    </xf>
    <xf numFmtId="0" fontId="11" fillId="16" borderId="24" applyNumberFormat="0" applyProtection="0">
      <alignment horizontal="left" vertical="top" indent="1"/>
    </xf>
    <xf numFmtId="0" fontId="11" fillId="16" borderId="24" applyNumberFormat="0" applyProtection="0">
      <alignment horizontal="left" vertical="top" indent="1"/>
    </xf>
    <xf numFmtId="0" fontId="11" fillId="16" borderId="24" applyNumberFormat="0" applyProtection="0">
      <alignment horizontal="left" vertical="top" indent="1"/>
    </xf>
    <xf numFmtId="0" fontId="3" fillId="16" borderId="24" applyNumberFormat="0" applyProtection="0">
      <alignment horizontal="left" vertical="top" indent="1"/>
    </xf>
    <xf numFmtId="0" fontId="3" fillId="0" borderId="25" applyNumberFormat="0" applyProtection="0">
      <alignment horizontal="left" vertical="center" indent="1"/>
    </xf>
    <xf numFmtId="0" fontId="11" fillId="81" borderId="20" applyNumberFormat="0" applyProtection="0">
      <alignment horizontal="left" vertical="center" indent="1"/>
    </xf>
    <xf numFmtId="0" fontId="11" fillId="81" borderId="20" applyNumberFormat="0" applyProtection="0">
      <alignment horizontal="left" vertical="center" indent="1"/>
    </xf>
    <xf numFmtId="0" fontId="11" fillId="81" borderId="20" applyNumberFormat="0" applyProtection="0">
      <alignment horizontal="left" vertical="center" indent="1"/>
    </xf>
    <xf numFmtId="0" fontId="11" fillId="81" borderId="20" applyNumberFormat="0" applyProtection="0">
      <alignment horizontal="left" vertical="center" indent="1"/>
    </xf>
    <xf numFmtId="0" fontId="11" fillId="81" borderId="20" applyNumberFormat="0" applyProtection="0">
      <alignment horizontal="left" vertical="center" indent="1"/>
    </xf>
    <xf numFmtId="0" fontId="11" fillId="81" borderId="20" applyNumberFormat="0" applyProtection="0">
      <alignment horizontal="left" vertical="center" indent="1"/>
    </xf>
    <xf numFmtId="0" fontId="3" fillId="5" borderId="21" applyNumberFormat="0" applyProtection="0">
      <alignment horizontal="left" vertical="center" indent="1"/>
    </xf>
    <xf numFmtId="0" fontId="11" fillId="81" borderId="24" applyNumberFormat="0" applyProtection="0">
      <alignment horizontal="left" vertical="top" indent="1"/>
    </xf>
    <xf numFmtId="0" fontId="11" fillId="81" borderId="24" applyNumberFormat="0" applyProtection="0">
      <alignment horizontal="left" vertical="top" indent="1"/>
    </xf>
    <xf numFmtId="0" fontId="11" fillId="81" borderId="24" applyNumberFormat="0" applyProtection="0">
      <alignment horizontal="left" vertical="top" indent="1"/>
    </xf>
    <xf numFmtId="0" fontId="11" fillId="81" borderId="24" applyNumberFormat="0" applyProtection="0">
      <alignment horizontal="left" vertical="top" indent="1"/>
    </xf>
    <xf numFmtId="0" fontId="11" fillId="81" borderId="24" applyNumberFormat="0" applyProtection="0">
      <alignment horizontal="left" vertical="top" indent="1"/>
    </xf>
    <xf numFmtId="0" fontId="11" fillId="81" borderId="24" applyNumberFormat="0" applyProtection="0">
      <alignment horizontal="left" vertical="top" indent="1"/>
    </xf>
    <xf numFmtId="0" fontId="11" fillId="81" borderId="24" applyNumberFormat="0" applyProtection="0">
      <alignment horizontal="left" vertical="top" indent="1"/>
    </xf>
    <xf numFmtId="0" fontId="11" fillId="81" borderId="24" applyNumberFormat="0" applyProtection="0">
      <alignment horizontal="left" vertical="top" indent="1"/>
    </xf>
    <xf numFmtId="0" fontId="3" fillId="81" borderId="24" applyNumberFormat="0" applyProtection="0">
      <alignment horizontal="left" vertical="top" indent="1"/>
    </xf>
    <xf numFmtId="0" fontId="3" fillId="86" borderId="3" applyNumberFormat="0">
      <alignment/>
      <protection locked="0"/>
    </xf>
    <xf numFmtId="0" fontId="3" fillId="86" borderId="3" applyNumberFormat="0">
      <alignment/>
      <protection locked="0"/>
    </xf>
    <xf numFmtId="0" fontId="11" fillId="86" borderId="27" applyNumberFormat="0">
      <alignment/>
      <protection locked="0"/>
    </xf>
    <xf numFmtId="0" fontId="11" fillId="86" borderId="27" applyNumberFormat="0">
      <alignment/>
      <protection locked="0"/>
    </xf>
    <xf numFmtId="0" fontId="11" fillId="86" borderId="27" applyNumberFormat="0">
      <alignment/>
      <protection locked="0"/>
    </xf>
    <xf numFmtId="0" fontId="11" fillId="86" borderId="27" applyNumberFormat="0">
      <alignment/>
      <protection locked="0"/>
    </xf>
    <xf numFmtId="0" fontId="11" fillId="86" borderId="27" applyNumberFormat="0">
      <alignment/>
      <protection locked="0"/>
    </xf>
    <xf numFmtId="0" fontId="11" fillId="86" borderId="27" applyNumberFormat="0">
      <alignment/>
      <protection locked="0"/>
    </xf>
    <xf numFmtId="0" fontId="11" fillId="86" borderId="27" applyNumberFormat="0">
      <alignment/>
      <protection locked="0"/>
    </xf>
    <xf numFmtId="0" fontId="11" fillId="86" borderId="27" applyNumberFormat="0">
      <alignment/>
      <protection locked="0"/>
    </xf>
    <xf numFmtId="0" fontId="3" fillId="86" borderId="3" applyNumberFormat="0">
      <alignment/>
      <protection locked="0"/>
    </xf>
    <xf numFmtId="0" fontId="86" fillId="79" borderId="28" applyBorder="0">
      <alignment/>
      <protection/>
    </xf>
    <xf numFmtId="4" fontId="9" fillId="73" borderId="21" applyNumberFormat="0" applyProtection="0">
      <alignment vertical="center"/>
    </xf>
    <xf numFmtId="4" fontId="25" fillId="73" borderId="24" applyNumberFormat="0" applyProtection="0">
      <alignment vertical="center"/>
    </xf>
    <xf numFmtId="4" fontId="25" fillId="73" borderId="24" applyNumberFormat="0" applyProtection="0">
      <alignment vertical="center"/>
    </xf>
    <xf numFmtId="4" fontId="25" fillId="73" borderId="24" applyNumberFormat="0" applyProtection="0">
      <alignment vertical="center"/>
    </xf>
    <xf numFmtId="4" fontId="25" fillId="73" borderId="24" applyNumberFormat="0" applyProtection="0">
      <alignment vertical="center"/>
    </xf>
    <xf numFmtId="4" fontId="25" fillId="73" borderId="24" applyNumberFormat="0" applyProtection="0">
      <alignment vertical="center"/>
    </xf>
    <xf numFmtId="4" fontId="80" fillId="73" borderId="21" applyNumberFormat="0" applyProtection="0">
      <alignment vertical="center"/>
    </xf>
    <xf numFmtId="4" fontId="81" fillId="73" borderId="3" applyNumberFormat="0" applyProtection="0">
      <alignment vertical="center"/>
    </xf>
    <xf numFmtId="4" fontId="81" fillId="73" borderId="3" applyNumberFormat="0" applyProtection="0">
      <alignment vertical="center"/>
    </xf>
    <xf numFmtId="4" fontId="81" fillId="73" borderId="3" applyNumberFormat="0" applyProtection="0">
      <alignment vertical="center"/>
    </xf>
    <xf numFmtId="4" fontId="81" fillId="73" borderId="3" applyNumberFormat="0" applyProtection="0">
      <alignment vertical="center"/>
    </xf>
    <xf numFmtId="4" fontId="81" fillId="73" borderId="3" applyNumberFormat="0" applyProtection="0">
      <alignment vertical="center"/>
    </xf>
    <xf numFmtId="4" fontId="81" fillId="73" borderId="3" applyNumberFormat="0" applyProtection="0">
      <alignment vertical="center"/>
    </xf>
    <xf numFmtId="4" fontId="81" fillId="73" borderId="3" applyNumberFormat="0" applyProtection="0">
      <alignment vertical="center"/>
    </xf>
    <xf numFmtId="4" fontId="81" fillId="73" borderId="3" applyNumberFormat="0" applyProtection="0">
      <alignment vertical="center"/>
    </xf>
    <xf numFmtId="4" fontId="81" fillId="73" borderId="3" applyNumberFormat="0" applyProtection="0">
      <alignment vertical="center"/>
    </xf>
    <xf numFmtId="4" fontId="81" fillId="73" borderId="3" applyNumberFormat="0" applyProtection="0">
      <alignment vertical="center"/>
    </xf>
    <xf numFmtId="4" fontId="9" fillId="73" borderId="21" applyNumberFormat="0" applyProtection="0">
      <alignment horizontal="left" vertical="center" indent="1"/>
    </xf>
    <xf numFmtId="4" fontId="25" fillId="64" borderId="24" applyNumberFormat="0" applyProtection="0">
      <alignment horizontal="left" vertical="center" indent="1"/>
    </xf>
    <xf numFmtId="4" fontId="25" fillId="64" borderId="24" applyNumberFormat="0" applyProtection="0">
      <alignment horizontal="left" vertical="center" indent="1"/>
    </xf>
    <xf numFmtId="4" fontId="25" fillId="64" borderId="24" applyNumberFormat="0" applyProtection="0">
      <alignment horizontal="left" vertical="center" indent="1"/>
    </xf>
    <xf numFmtId="4" fontId="25" fillId="64" borderId="24" applyNumberFormat="0" applyProtection="0">
      <alignment horizontal="left" vertical="center" indent="1"/>
    </xf>
    <xf numFmtId="4" fontId="25" fillId="64" borderId="24" applyNumberFormat="0" applyProtection="0">
      <alignment horizontal="left" vertical="center" indent="1"/>
    </xf>
    <xf numFmtId="4" fontId="9" fillId="73" borderId="21" applyNumberFormat="0" applyProtection="0">
      <alignment horizontal="left" vertical="center" indent="1"/>
    </xf>
    <xf numFmtId="0" fontId="25" fillId="73" borderId="24" applyNumberFormat="0" applyProtection="0">
      <alignment horizontal="left" vertical="top" indent="1"/>
    </xf>
    <xf numFmtId="0" fontId="25" fillId="73" borderId="24" applyNumberFormat="0" applyProtection="0">
      <alignment horizontal="left" vertical="top" indent="1"/>
    </xf>
    <xf numFmtId="0" fontId="25" fillId="73" borderId="24" applyNumberFormat="0" applyProtection="0">
      <alignment horizontal="left" vertical="top" indent="1"/>
    </xf>
    <xf numFmtId="0" fontId="25" fillId="73" borderId="24" applyNumberFormat="0" applyProtection="0">
      <alignment horizontal="left" vertical="top" indent="1"/>
    </xf>
    <xf numFmtId="0" fontId="25" fillId="73" borderId="24" applyNumberFormat="0" applyProtection="0">
      <alignment horizontal="left" vertical="top" indent="1"/>
    </xf>
    <xf numFmtId="4" fontId="9" fillId="78" borderId="21" applyNumberFormat="0" applyProtection="0">
      <alignment horizontal="right" vertical="center"/>
    </xf>
    <xf numFmtId="4" fontId="11" fillId="0" borderId="20" applyNumberFormat="0" applyProtection="0">
      <alignment horizontal="right" vertical="center"/>
    </xf>
    <xf numFmtId="4" fontId="11" fillId="0" borderId="20" applyNumberFormat="0" applyProtection="0">
      <alignment horizontal="right" vertical="center"/>
    </xf>
    <xf numFmtId="4" fontId="11" fillId="0" borderId="20" applyNumberFormat="0" applyProtection="0">
      <alignment horizontal="right" vertical="center"/>
    </xf>
    <xf numFmtId="4" fontId="11" fillId="0" borderId="20" applyNumberFormat="0" applyProtection="0">
      <alignment horizontal="right" vertical="center"/>
    </xf>
    <xf numFmtId="4" fontId="11" fillId="0" borderId="20" applyNumberFormat="0" applyProtection="0">
      <alignment horizontal="right" vertical="center"/>
    </xf>
    <xf numFmtId="4" fontId="11" fillId="0" borderId="20" applyNumberFormat="0" applyProtection="0">
      <alignment horizontal="right" vertical="center"/>
    </xf>
    <xf numFmtId="4" fontId="80" fillId="78" borderId="21" applyNumberFormat="0" applyProtection="0">
      <alignment horizontal="right" vertical="center"/>
    </xf>
    <xf numFmtId="4" fontId="81" fillId="86" borderId="20" applyNumberFormat="0" applyProtection="0">
      <alignment horizontal="right" vertical="center"/>
    </xf>
    <xf numFmtId="4" fontId="81" fillId="86" borderId="20" applyNumberFormat="0" applyProtection="0">
      <alignment horizontal="right" vertical="center"/>
    </xf>
    <xf numFmtId="4" fontId="81" fillId="86" borderId="20" applyNumberFormat="0" applyProtection="0">
      <alignment horizontal="right" vertical="center"/>
    </xf>
    <xf numFmtId="4" fontId="81" fillId="86" borderId="20" applyNumberFormat="0" applyProtection="0">
      <alignment horizontal="right" vertical="center"/>
    </xf>
    <xf numFmtId="4" fontId="81" fillId="86" borderId="20" applyNumberFormat="0" applyProtection="0">
      <alignment horizontal="right" vertical="center"/>
    </xf>
    <xf numFmtId="0" fontId="3" fillId="5" borderId="29" applyNumberFormat="0" applyProtection="0">
      <alignment horizontal="left" vertical="center" wrapText="1"/>
    </xf>
    <xf numFmtId="4" fontId="11" fillId="28" borderId="20" applyNumberFormat="0" applyProtection="0">
      <alignment horizontal="left" vertical="center" indent="1"/>
    </xf>
    <xf numFmtId="4" fontId="11" fillId="28" borderId="20" applyNumberFormat="0" applyProtection="0">
      <alignment horizontal="left" vertical="center" indent="1"/>
    </xf>
    <xf numFmtId="4" fontId="11" fillId="28" borderId="20" applyNumberFormat="0" applyProtection="0">
      <alignment horizontal="left" vertical="center" indent="1"/>
    </xf>
    <xf numFmtId="4" fontId="11" fillId="28" borderId="20" applyNumberFormat="0" applyProtection="0">
      <alignment horizontal="left" vertical="center" indent="1"/>
    </xf>
    <xf numFmtId="4" fontId="11" fillId="28" borderId="20" applyNumberFormat="0" applyProtection="0">
      <alignment horizontal="left" vertical="center" indent="1"/>
    </xf>
    <xf numFmtId="4" fontId="11" fillId="28" borderId="20" applyNumberFormat="0" applyProtection="0">
      <alignment horizontal="left" vertical="center" indent="1"/>
    </xf>
    <xf numFmtId="4" fontId="11" fillId="28" borderId="20" applyNumberFormat="0" applyProtection="0">
      <alignment horizontal="left" vertical="center" indent="1"/>
    </xf>
    <xf numFmtId="0" fontId="29" fillId="9" borderId="25" applyNumberFormat="0" applyProtection="0">
      <alignment horizontal="center" vertical="center"/>
    </xf>
    <xf numFmtId="0" fontId="25" fillId="80" borderId="24" applyNumberFormat="0" applyProtection="0">
      <alignment horizontal="left" vertical="top" indent="1"/>
    </xf>
    <xf numFmtId="0" fontId="25" fillId="80" borderId="24" applyNumberFormat="0" applyProtection="0">
      <alignment horizontal="left" vertical="top" indent="1"/>
    </xf>
    <xf numFmtId="0" fontId="25" fillId="80" borderId="24" applyNumberFormat="0" applyProtection="0">
      <alignment horizontal="left" vertical="top" indent="1"/>
    </xf>
    <xf numFmtId="0" fontId="25" fillId="80" borderId="24" applyNumberFormat="0" applyProtection="0">
      <alignment horizontal="left" vertical="top" indent="1"/>
    </xf>
    <xf numFmtId="0" fontId="25" fillId="80" borderId="24" applyNumberFormat="0" applyProtection="0">
      <alignment horizontal="left" vertical="top" indent="1"/>
    </xf>
    <xf numFmtId="0" fontId="87" fillId="0" borderId="0" applyNumberFormat="0" applyProtection="0">
      <alignment/>
    </xf>
    <xf numFmtId="4" fontId="88" fillId="87" borderId="4" applyNumberFormat="0" applyProtection="0">
      <alignment horizontal="left" vertical="center" indent="1"/>
    </xf>
    <xf numFmtId="4" fontId="88" fillId="87" borderId="4" applyNumberFormat="0" applyProtection="0">
      <alignment horizontal="left" vertical="center" indent="1"/>
    </xf>
    <xf numFmtId="4" fontId="88" fillId="87" borderId="4" applyNumberFormat="0" applyProtection="0">
      <alignment horizontal="left" vertical="center" indent="1"/>
    </xf>
    <xf numFmtId="4" fontId="88" fillId="87" borderId="4" applyNumberFormat="0" applyProtection="0">
      <alignment horizontal="left" vertical="center" indent="1"/>
    </xf>
    <xf numFmtId="4" fontId="88" fillId="87" borderId="4" applyNumberFormat="0" applyProtection="0">
      <alignment horizontal="left" vertical="center" indent="1"/>
    </xf>
    <xf numFmtId="0" fontId="11" fillId="88" borderId="3">
      <alignment/>
      <protection/>
    </xf>
    <xf numFmtId="0" fontId="11" fillId="88" borderId="3">
      <alignment/>
      <protection/>
    </xf>
    <xf numFmtId="4" fontId="78" fillId="78" borderId="21" applyNumberFormat="0" applyProtection="0">
      <alignment horizontal="right" vertical="center"/>
    </xf>
    <xf numFmtId="4" fontId="89" fillId="86" borderId="20" applyNumberFormat="0" applyProtection="0">
      <alignment horizontal="right" vertical="center"/>
    </xf>
    <xf numFmtId="4" fontId="89" fillId="86" borderId="20" applyNumberFormat="0" applyProtection="0">
      <alignment horizontal="right" vertical="center"/>
    </xf>
    <xf numFmtId="4" fontId="89" fillId="86" borderId="20" applyNumberFormat="0" applyProtection="0">
      <alignment horizontal="right" vertical="center"/>
    </xf>
    <xf numFmtId="4" fontId="89" fillId="86" borderId="20" applyNumberFormat="0" applyProtection="0">
      <alignment horizontal="right" vertical="center"/>
    </xf>
    <xf numFmtId="4" fontId="89" fillId="86" borderId="20" applyNumberFormat="0" applyProtection="0">
      <alignment horizontal="right" vertical="center"/>
    </xf>
    <xf numFmtId="0" fontId="9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>
      <alignment/>
      <protection/>
    </xf>
    <xf numFmtId="2" fontId="91" fillId="36" borderId="30" applyProtection="0">
      <alignment/>
    </xf>
    <xf numFmtId="2" fontId="91" fillId="36" borderId="30" applyProtection="0">
      <alignment/>
    </xf>
    <xf numFmtId="2" fontId="92" fillId="0" borderId="0" applyFill="0" applyBorder="0" applyProtection="0">
      <alignment/>
    </xf>
    <xf numFmtId="2" fontId="93" fillId="0" borderId="0" applyFill="0" applyBorder="0" applyProtection="0">
      <alignment/>
    </xf>
    <xf numFmtId="2" fontId="93" fillId="89" borderId="30" applyProtection="0">
      <alignment/>
    </xf>
    <xf numFmtId="2" fontId="93" fillId="90" borderId="30" applyProtection="0">
      <alignment/>
    </xf>
    <xf numFmtId="2" fontId="93" fillId="72" borderId="30" applyProtection="0">
      <alignment/>
    </xf>
    <xf numFmtId="2" fontId="93" fillId="72" borderId="30" applyProtection="0">
      <alignment horizontal="center"/>
    </xf>
    <xf numFmtId="2" fontId="93" fillId="90" borderId="30" applyProtection="0">
      <alignment horizontal="center"/>
    </xf>
    <xf numFmtId="0" fontId="94" fillId="0" borderId="0" applyBorder="0" applyProtection="0">
      <alignment vertical="center"/>
    </xf>
    <xf numFmtId="0" fontId="94" fillId="0" borderId="16" applyBorder="0" applyProtection="0">
      <alignment horizontal="right" vertical="center"/>
    </xf>
    <xf numFmtId="0" fontId="95" fillId="91" borderId="0" applyBorder="0" applyProtection="0">
      <alignment horizontal="centerContinuous" vertical="center"/>
    </xf>
    <xf numFmtId="0" fontId="95" fillId="92" borderId="16" applyBorder="0" applyProtection="0">
      <alignment horizontal="centerContinuous" vertical="center"/>
    </xf>
    <xf numFmtId="0" fontId="96" fillId="0" borderId="0">
      <alignment/>
      <protection/>
    </xf>
    <xf numFmtId="0" fontId="86" fillId="0" borderId="0" applyBorder="0" applyProtection="0">
      <alignment horizontal="left"/>
    </xf>
    <xf numFmtId="0" fontId="69" fillId="0" borderId="0">
      <alignment/>
      <protection/>
    </xf>
    <xf numFmtId="0" fontId="97" fillId="0" borderId="0" applyFill="0" applyBorder="0" applyProtection="0">
      <alignment horizontal="left"/>
    </xf>
    <xf numFmtId="0" fontId="46" fillId="0" borderId="31" applyFill="0" applyBorder="0" applyProtection="0">
      <alignment horizontal="left" vertical="top"/>
    </xf>
    <xf numFmtId="0" fontId="98" fillId="0" borderId="0">
      <alignment horizontal="centerContinuous"/>
      <protection/>
    </xf>
    <xf numFmtId="0" fontId="64" fillId="0" borderId="0">
      <alignment/>
      <protection/>
    </xf>
    <xf numFmtId="0" fontId="99" fillId="0" borderId="31" applyFill="0" applyBorder="0" applyProtection="0">
      <alignment/>
    </xf>
    <xf numFmtId="0" fontId="99" fillId="0" borderId="0">
      <alignment/>
      <protection/>
    </xf>
    <xf numFmtId="0" fontId="100" fillId="0" borderId="0" applyFill="0" applyBorder="0" applyProtection="0">
      <alignment/>
    </xf>
    <xf numFmtId="0" fontId="101" fillId="0" borderId="0">
      <alignment/>
      <protection/>
    </xf>
    <xf numFmtId="49" fontId="9" fillId="0" borderId="0" applyFill="0" applyBorder="0" applyAlignment="0">
      <protection/>
    </xf>
    <xf numFmtId="226" fontId="9" fillId="0" borderId="0" applyFill="0" applyBorder="0" applyAlignment="0">
      <protection/>
    </xf>
    <xf numFmtId="227" fontId="9" fillId="0" borderId="0" applyFill="0" applyBorder="0" applyAlignment="0">
      <protection/>
    </xf>
    <xf numFmtId="0" fontId="102" fillId="0" borderId="0" applyFill="0" applyBorder="0" applyProtection="0">
      <alignment horizontal="left" vertical="top"/>
    </xf>
    <xf numFmtId="0" fontId="103" fillId="0" borderId="4">
      <alignment horizontal="left" vertical="top" wrapText="1"/>
      <protection/>
    </xf>
    <xf numFmtId="0" fontId="104" fillId="0" borderId="0" applyNumberFormat="0" applyFill="0" applyBorder="0" applyAlignment="0" applyProtection="0"/>
    <xf numFmtId="49" fontId="105" fillId="65" borderId="32" applyNumberFormat="0">
      <alignment horizontal="center" vertical="center"/>
      <protection/>
    </xf>
    <xf numFmtId="0" fontId="33" fillId="0" borderId="33" applyNumberFormat="0" applyFont="0" applyFill="0" applyAlignment="0" applyProtection="0"/>
    <xf numFmtId="0" fontId="106" fillId="0" borderId="12" applyFill="0" applyBorder="0" applyProtection="0">
      <alignment vertical="center"/>
    </xf>
    <xf numFmtId="0" fontId="44" fillId="0" borderId="0">
      <alignment/>
      <protection/>
    </xf>
    <xf numFmtId="0" fontId="107" fillId="0" borderId="0">
      <alignment horizontal="fill"/>
      <protection/>
    </xf>
    <xf numFmtId="0" fontId="3" fillId="0" borderId="0">
      <alignment/>
      <protection/>
    </xf>
    <xf numFmtId="0" fontId="108" fillId="0" borderId="0">
      <alignment/>
      <protection/>
    </xf>
    <xf numFmtId="228" fontId="64" fillId="0" borderId="0" applyFont="0" applyFill="0" applyBorder="0" applyAlignment="0" applyProtection="0"/>
    <xf numFmtId="229" fontId="64" fillId="0" borderId="0" applyFont="0" applyFill="0" applyBorder="0" applyAlignment="0" applyProtection="0"/>
    <xf numFmtId="230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31" fontId="3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232" fontId="3" fillId="0" borderId="0" applyFont="0" applyFill="0" applyBorder="0" applyAlignment="0" applyProtection="0"/>
    <xf numFmtId="233" fontId="3" fillId="0" borderId="0" applyFont="0" applyFill="0" applyBorder="0" applyAlignment="0" applyProtection="0"/>
    <xf numFmtId="234" fontId="3" fillId="0" borderId="0" applyFont="0" applyFill="0" applyBorder="0" applyAlignment="0" applyProtection="0"/>
    <xf numFmtId="235" fontId="3" fillId="0" borderId="0" applyFont="0" applyFill="0" applyBorder="0" applyAlignment="0" applyProtection="0"/>
    <xf numFmtId="236" fontId="3" fillId="0" borderId="0" applyFont="0" applyFill="0" applyBorder="0" applyAlignment="0" applyProtection="0"/>
    <xf numFmtId="237" fontId="3" fillId="0" borderId="0" applyFont="0" applyFill="0" applyBorder="0" applyAlignment="0" applyProtection="0"/>
    <xf numFmtId="238" fontId="3" fillId="0" borderId="0" applyFont="0" applyFill="0" applyBorder="0" applyAlignment="0" applyProtection="0"/>
    <xf numFmtId="239" fontId="3" fillId="0" borderId="0" applyFont="0" applyFill="0" applyBorder="0" applyAlignment="0" applyProtection="0"/>
    <xf numFmtId="0" fontId="110" fillId="0" borderId="16" applyBorder="0" applyProtection="0">
      <alignment horizontal="right"/>
    </xf>
    <xf numFmtId="240" fontId="39" fillId="0" borderId="11" applyFont="0" applyFill="0" applyBorder="0" applyAlignment="0">
      <protection/>
    </xf>
    <xf numFmtId="241" fontId="111" fillId="0" borderId="11" applyFont="0" applyFill="0" applyBorder="0" applyAlignment="0">
      <protection/>
    </xf>
    <xf numFmtId="0" fontId="3" fillId="0" borderId="0">
      <alignment/>
      <protection/>
    </xf>
    <xf numFmtId="0" fontId="172" fillId="93" borderId="0" applyNumberFormat="0" applyBorder="0" applyAlignment="0" applyProtection="0"/>
    <xf numFmtId="0" fontId="172" fillId="94" borderId="0" applyNumberFormat="0" applyBorder="0" applyAlignment="0" applyProtection="0"/>
    <xf numFmtId="0" fontId="172" fillId="95" borderId="0" applyNumberFormat="0" applyBorder="0" applyAlignment="0" applyProtection="0"/>
    <xf numFmtId="0" fontId="172" fillId="96" borderId="0" applyNumberFormat="0" applyBorder="0" applyAlignment="0" applyProtection="0"/>
    <xf numFmtId="0" fontId="172" fillId="97" borderId="0" applyNumberFormat="0" applyBorder="0" applyAlignment="0" applyProtection="0"/>
    <xf numFmtId="0" fontId="172" fillId="98" borderId="0" applyNumberFormat="0" applyBorder="0" applyAlignment="0" applyProtection="0"/>
    <xf numFmtId="183" fontId="8" fillId="0" borderId="34">
      <alignment/>
      <protection locked="0"/>
    </xf>
    <xf numFmtId="183" fontId="8" fillId="0" borderId="35">
      <alignment/>
      <protection locked="0"/>
    </xf>
    <xf numFmtId="242" fontId="112" fillId="0" borderId="36">
      <alignment horizontal="center"/>
      <protection/>
    </xf>
    <xf numFmtId="0" fontId="173" fillId="99" borderId="37" applyNumberFormat="0" applyAlignment="0" applyProtection="0"/>
    <xf numFmtId="0" fontId="58" fillId="9" borderId="5" applyNumberFormat="0" applyAlignment="0" applyProtection="0"/>
    <xf numFmtId="3" fontId="113" fillId="0" borderId="0">
      <alignment horizontal="center" vertical="center" textRotation="90" wrapText="1"/>
      <protection/>
    </xf>
    <xf numFmtId="0" fontId="114" fillId="0" borderId="0">
      <alignment/>
      <protection/>
    </xf>
    <xf numFmtId="243" fontId="8" fillId="0" borderId="3">
      <alignment vertical="top" wrapText="1"/>
      <protection/>
    </xf>
    <xf numFmtId="0" fontId="174" fillId="100" borderId="38" applyNumberFormat="0" applyAlignment="0" applyProtection="0"/>
    <xf numFmtId="0" fontId="175" fillId="100" borderId="37" applyNumberFormat="0" applyAlignment="0" applyProtection="0"/>
    <xf numFmtId="0" fontId="176" fillId="0" borderId="0" applyNumberFormat="0" applyFill="0" applyBorder="0" applyAlignment="0" applyProtection="0"/>
    <xf numFmtId="49" fontId="115" fillId="0" borderId="0" applyFill="0" applyBorder="0" applyProtection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244" fontId="118" fillId="0" borderId="3">
      <alignment vertical="top" wrapText="1"/>
      <protection/>
    </xf>
    <xf numFmtId="4" fontId="119" fillId="0" borderId="3">
      <alignment horizontal="left" vertical="center"/>
      <protection/>
    </xf>
    <xf numFmtId="4" fontId="119" fillId="0" borderId="3">
      <alignment/>
      <protection/>
    </xf>
    <xf numFmtId="4" fontId="119" fillId="80" borderId="3">
      <alignment/>
      <protection/>
    </xf>
    <xf numFmtId="4" fontId="119" fillId="87" borderId="3">
      <alignment/>
      <protection/>
    </xf>
    <xf numFmtId="4" fontId="39" fillId="81" borderId="3">
      <alignment/>
      <protection/>
    </xf>
    <xf numFmtId="4" fontId="120" fillId="64" borderId="3">
      <alignment/>
      <protection/>
    </xf>
    <xf numFmtId="4" fontId="121" fillId="0" borderId="3">
      <alignment horizontal="center" wrapText="1"/>
      <protection/>
    </xf>
    <xf numFmtId="244" fontId="119" fillId="0" borderId="3">
      <alignment/>
      <protection/>
    </xf>
    <xf numFmtId="244" fontId="118" fillId="0" borderId="3">
      <alignment horizontal="center" vertical="center" wrapText="1"/>
      <protection/>
    </xf>
    <xf numFmtId="4" fontId="122" fillId="0" borderId="3">
      <alignment horizontal="left" vertical="center" wrapText="1"/>
      <protection/>
    </xf>
    <xf numFmtId="244" fontId="123" fillId="0" borderId="3">
      <alignment/>
      <protection/>
    </xf>
    <xf numFmtId="244" fontId="124" fillId="0" borderId="3">
      <alignment/>
      <protection/>
    </xf>
    <xf numFmtId="4" fontId="118" fillId="0" borderId="3">
      <alignment/>
      <protection/>
    </xf>
    <xf numFmtId="14" fontId="125" fillId="0" borderId="39" applyBorder="0">
      <alignment horizontal="center" vertical="center"/>
      <protection/>
    </xf>
    <xf numFmtId="14" fontId="8" fillId="0" borderId="0">
      <alignment vertical="center"/>
      <protection/>
    </xf>
    <xf numFmtId="14" fontId="125" fillId="0" borderId="39" applyBorder="0">
      <alignment horizontal="center" vertical="center"/>
      <protection/>
    </xf>
    <xf numFmtId="245" fontId="64" fillId="0" borderId="40" applyFill="0" applyBorder="0" applyProtection="0">
      <alignment horizontal="right"/>
    </xf>
    <xf numFmtId="49" fontId="178" fillId="101" borderId="41" applyNumberFormat="0" applyFill="0" applyBorder="0" applyAlignment="0" applyProtection="0"/>
    <xf numFmtId="44" fontId="171" fillId="0" borderId="0" applyFont="0" applyFill="0" applyBorder="0" applyAlignment="0" applyProtection="0"/>
    <xf numFmtId="42" fontId="171" fillId="0" borderId="0" applyFont="0" applyFill="0" applyBorder="0" applyAlignment="0" applyProtection="0"/>
    <xf numFmtId="0" fontId="126" fillId="0" borderId="0" applyBorder="0">
      <alignment horizontal="center" vertical="center" wrapText="1"/>
      <protection/>
    </xf>
    <xf numFmtId="0" fontId="179" fillId="0" borderId="42" applyNumberFormat="0" applyFill="0" applyAlignment="0" applyProtection="0"/>
    <xf numFmtId="0" fontId="180" fillId="0" borderId="42" applyNumberFormat="0" applyFill="0" applyAlignment="0" applyProtection="0"/>
    <xf numFmtId="0" fontId="181" fillId="0" borderId="43" applyNumberFormat="0" applyFill="0" applyAlignment="0" applyProtection="0"/>
    <xf numFmtId="0" fontId="182" fillId="0" borderId="44" applyNumberFormat="0" applyFill="0" applyAlignment="0" applyProtection="0"/>
    <xf numFmtId="0" fontId="182" fillId="0" borderId="0" applyNumberFormat="0" applyFill="0" applyBorder="0" applyAlignment="0" applyProtection="0"/>
    <xf numFmtId="0" fontId="127" fillId="0" borderId="45" applyBorder="0">
      <alignment horizontal="center" vertical="center" wrapText="1"/>
      <protection/>
    </xf>
    <xf numFmtId="0" fontId="127" fillId="0" borderId="0" applyBorder="0">
      <alignment horizontal="center" vertical="center" wrapText="1"/>
      <protection/>
    </xf>
    <xf numFmtId="183" fontId="128" fillId="8" borderId="34">
      <alignment/>
      <protection/>
    </xf>
    <xf numFmtId="183" fontId="128" fillId="102" borderId="35">
      <alignment/>
      <protection/>
    </xf>
    <xf numFmtId="4" fontId="36" fillId="3" borderId="3" applyBorder="0">
      <alignment horizontal="right"/>
      <protection/>
    </xf>
    <xf numFmtId="4" fontId="36" fillId="103" borderId="0" applyBorder="0">
      <alignment horizontal="right"/>
      <protection/>
    </xf>
    <xf numFmtId="0" fontId="183" fillId="0" borderId="46" applyNumberFormat="0" applyFill="0" applyAlignment="0" applyProtection="0"/>
    <xf numFmtId="246" fontId="129" fillId="0" borderId="3">
      <alignment/>
      <protection/>
    </xf>
    <xf numFmtId="3" fontId="119" fillId="80" borderId="3">
      <alignment/>
      <protection/>
    </xf>
    <xf numFmtId="0" fontId="184" fillId="104" borderId="47" applyNumberFormat="0" applyAlignment="0" applyProtection="0"/>
    <xf numFmtId="0" fontId="50" fillId="0" borderId="0">
      <alignment horizontal="center" vertical="top" wrapText="1"/>
      <protection/>
    </xf>
    <xf numFmtId="0" fontId="130" fillId="0" borderId="0">
      <alignment horizontal="centerContinuous" vertical="center" wrapText="1"/>
      <protection/>
    </xf>
    <xf numFmtId="0" fontId="130" fillId="0" borderId="0">
      <alignment horizontal="center" vertical="center" wrapText="1"/>
      <protection/>
    </xf>
    <xf numFmtId="0" fontId="50" fillId="0" borderId="0">
      <alignment horizontal="center" vertical="top" wrapText="1"/>
      <protection/>
    </xf>
    <xf numFmtId="0" fontId="67" fillId="2" borderId="0" applyFill="0">
      <alignment wrapText="1"/>
      <protection/>
    </xf>
    <xf numFmtId="0" fontId="67" fillId="0" borderId="0" applyFill="0">
      <alignment wrapText="1"/>
      <protection/>
    </xf>
    <xf numFmtId="0" fontId="185" fillId="0" borderId="0" applyNumberFormat="0" applyFill="0" applyBorder="0" applyAlignment="0" applyProtection="0"/>
    <xf numFmtId="7" fontId="131" fillId="0" borderId="0">
      <alignment/>
      <protection/>
    </xf>
    <xf numFmtId="0" fontId="186" fillId="105" borderId="0" applyNumberFormat="0" applyBorder="0" applyAlignment="0" applyProtection="0"/>
    <xf numFmtId="49" fontId="113" fillId="0" borderId="3">
      <alignment horizontal="right" vertical="top" wrapText="1"/>
      <protection/>
    </xf>
    <xf numFmtId="247" fontId="132" fillId="0" borderId="0">
      <alignment horizontal="right" vertical="top" wrapText="1"/>
      <protection/>
    </xf>
    <xf numFmtId="49" fontId="36" fillId="0" borderId="0" applyBorder="0">
      <alignment vertical="top"/>
      <protection/>
    </xf>
    <xf numFmtId="0" fontId="187" fillId="0" borderId="0">
      <alignment/>
      <protection/>
    </xf>
    <xf numFmtId="49" fontId="36" fillId="0" borderId="0" applyBorder="0">
      <alignment vertical="top"/>
      <protection/>
    </xf>
    <xf numFmtId="0" fontId="16" fillId="0" borderId="0">
      <alignment/>
      <protection/>
    </xf>
    <xf numFmtId="0" fontId="187" fillId="0" borderId="0">
      <alignment/>
      <protection/>
    </xf>
    <xf numFmtId="0" fontId="16" fillId="0" borderId="0">
      <alignment/>
      <protection/>
    </xf>
    <xf numFmtId="0" fontId="36" fillId="0" borderId="0">
      <alignment horizontal="left" vertical="center"/>
      <protection/>
    </xf>
    <xf numFmtId="0" fontId="171" fillId="0" borderId="0">
      <alignment/>
      <protection/>
    </xf>
    <xf numFmtId="0" fontId="0" fillId="0" borderId="0">
      <alignment/>
      <protection/>
    </xf>
    <xf numFmtId="0" fontId="188" fillId="0" borderId="0">
      <alignment/>
      <protection/>
    </xf>
    <xf numFmtId="0" fontId="187" fillId="0" borderId="0">
      <alignment/>
      <protection/>
    </xf>
    <xf numFmtId="0" fontId="8" fillId="0" borderId="0">
      <alignment/>
      <protection/>
    </xf>
    <xf numFmtId="49" fontId="36" fillId="0" borderId="0">
      <alignment vertical="top"/>
      <protection/>
    </xf>
    <xf numFmtId="0" fontId="3" fillId="0" borderId="0">
      <alignment/>
      <protection/>
    </xf>
    <xf numFmtId="0" fontId="187" fillId="0" borderId="0">
      <alignment/>
      <protection/>
    </xf>
    <xf numFmtId="49" fontId="36" fillId="0" borderId="0" applyBorder="0">
      <alignment vertical="top"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33" fillId="18" borderId="0" applyNumberFormat="0" applyBorder="0" applyAlignment="0">
      <protection/>
    </xf>
    <xf numFmtId="0" fontId="133" fillId="18" borderId="0" applyNumberFormat="0" applyBorder="0" applyAlignment="0">
      <protection/>
    </xf>
    <xf numFmtId="0" fontId="8" fillId="0" borderId="0">
      <alignment/>
      <protection/>
    </xf>
    <xf numFmtId="0" fontId="36" fillId="0" borderId="0">
      <alignment horizontal="left" vertical="center"/>
      <protection/>
    </xf>
    <xf numFmtId="0" fontId="8" fillId="0" borderId="0">
      <alignment/>
      <protection/>
    </xf>
    <xf numFmtId="49" fontId="36" fillId="0" borderId="0" applyBorder="0">
      <alignment vertical="top"/>
      <protection/>
    </xf>
    <xf numFmtId="0" fontId="11" fillId="0" borderId="0">
      <alignment/>
      <protection/>
    </xf>
    <xf numFmtId="0" fontId="18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187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189" fillId="0" borderId="0">
      <alignment/>
      <protection/>
    </xf>
    <xf numFmtId="0" fontId="189" fillId="0" borderId="0">
      <alignment/>
      <protection/>
    </xf>
    <xf numFmtId="0" fontId="8" fillId="0" borderId="0">
      <alignment/>
      <protection/>
    </xf>
    <xf numFmtId="0" fontId="8" fillId="0" borderId="0">
      <alignment horizontal="left" vertical="center"/>
      <protection/>
    </xf>
    <xf numFmtId="0" fontId="8" fillId="0" borderId="0">
      <alignment/>
      <protection/>
    </xf>
    <xf numFmtId="49" fontId="36" fillId="18" borderId="0" applyBorder="0">
      <alignment vertical="top"/>
      <protection/>
    </xf>
    <xf numFmtId="49" fontId="36" fillId="18" borderId="0" applyBorder="0">
      <alignment vertical="top"/>
      <protection/>
    </xf>
    <xf numFmtId="0" fontId="187" fillId="0" borderId="0">
      <alignment/>
      <protection/>
    </xf>
    <xf numFmtId="0" fontId="3" fillId="0" borderId="0">
      <alignment/>
      <protection/>
    </xf>
    <xf numFmtId="0" fontId="190" fillId="0" borderId="0">
      <alignment/>
      <protection/>
    </xf>
    <xf numFmtId="0" fontId="16" fillId="0" borderId="0">
      <alignment/>
      <protection/>
    </xf>
    <xf numFmtId="0" fontId="189" fillId="0" borderId="0">
      <alignment/>
      <protection/>
    </xf>
    <xf numFmtId="0" fontId="189" fillId="0" borderId="0">
      <alignment/>
      <protection/>
    </xf>
    <xf numFmtId="248" fontId="44" fillId="0" borderId="0">
      <alignment/>
      <protection/>
    </xf>
    <xf numFmtId="248" fontId="44" fillId="0" borderId="0">
      <alignment/>
      <protection/>
    </xf>
    <xf numFmtId="0" fontId="134" fillId="0" borderId="0">
      <alignment/>
      <protection/>
    </xf>
    <xf numFmtId="0" fontId="134" fillId="0" borderId="0">
      <alignment/>
      <protection/>
    </xf>
    <xf numFmtId="248" fontId="44" fillId="0" borderId="0">
      <alignment/>
      <protection/>
    </xf>
    <xf numFmtId="248" fontId="44" fillId="0" borderId="0">
      <alignment/>
      <protection/>
    </xf>
    <xf numFmtId="0" fontId="0" fillId="0" borderId="0">
      <alignment/>
      <protection/>
    </xf>
    <xf numFmtId="0" fontId="36" fillId="0" borderId="0">
      <alignment horizontal="left" vertical="center"/>
      <protection/>
    </xf>
    <xf numFmtId="0" fontId="3" fillId="0" borderId="0">
      <alignment/>
      <protection/>
    </xf>
    <xf numFmtId="0" fontId="16" fillId="0" borderId="0">
      <alignment/>
      <protection/>
    </xf>
    <xf numFmtId="0" fontId="11" fillId="0" borderId="0">
      <alignment horizontal="left"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7" fillId="0" borderId="0">
      <alignment/>
      <protection/>
    </xf>
    <xf numFmtId="0" fontId="36" fillId="0" borderId="0">
      <alignment horizontal="left" vertical="center"/>
      <protection/>
    </xf>
    <xf numFmtId="0" fontId="8" fillId="0" borderId="0">
      <alignment/>
      <protection/>
    </xf>
    <xf numFmtId="0" fontId="187" fillId="0" borderId="0">
      <alignment/>
      <protection/>
    </xf>
    <xf numFmtId="0" fontId="187" fillId="0" borderId="0">
      <alignment/>
      <protection/>
    </xf>
    <xf numFmtId="0" fontId="187" fillId="0" borderId="0">
      <alignment/>
      <protection/>
    </xf>
    <xf numFmtId="0" fontId="187" fillId="0" borderId="0">
      <alignment/>
      <protection/>
    </xf>
    <xf numFmtId="0" fontId="187" fillId="0" borderId="0">
      <alignment/>
      <protection/>
    </xf>
    <xf numFmtId="0" fontId="187" fillId="0" borderId="0">
      <alignment/>
      <protection/>
    </xf>
    <xf numFmtId="0" fontId="187" fillId="0" borderId="0">
      <alignment/>
      <protection/>
    </xf>
    <xf numFmtId="0" fontId="187" fillId="0" borderId="0">
      <alignment/>
      <protection/>
    </xf>
    <xf numFmtId="0" fontId="187" fillId="0" borderId="0">
      <alignment/>
      <protection/>
    </xf>
    <xf numFmtId="0" fontId="187" fillId="0" borderId="0">
      <alignment/>
      <protection/>
    </xf>
    <xf numFmtId="0" fontId="187" fillId="0" borderId="0">
      <alignment/>
      <protection/>
    </xf>
    <xf numFmtId="0" fontId="171" fillId="0" borderId="0">
      <alignment/>
      <protection/>
    </xf>
    <xf numFmtId="0" fontId="187" fillId="0" borderId="0">
      <alignment/>
      <protection/>
    </xf>
    <xf numFmtId="0" fontId="187" fillId="0" borderId="0">
      <alignment/>
      <protection/>
    </xf>
    <xf numFmtId="0" fontId="187" fillId="0" borderId="0">
      <alignment/>
      <protection/>
    </xf>
    <xf numFmtId="0" fontId="187" fillId="0" borderId="0">
      <alignment/>
      <protection/>
    </xf>
    <xf numFmtId="0" fontId="187" fillId="0" borderId="0">
      <alignment/>
      <protection/>
    </xf>
    <xf numFmtId="0" fontId="187" fillId="0" borderId="0">
      <alignment/>
      <protection/>
    </xf>
    <xf numFmtId="0" fontId="187" fillId="0" borderId="0">
      <alignment/>
      <protection/>
    </xf>
    <xf numFmtId="0" fontId="187" fillId="0" borderId="0">
      <alignment/>
      <protection/>
    </xf>
    <xf numFmtId="0" fontId="187" fillId="0" borderId="0">
      <alignment/>
      <protection/>
    </xf>
    <xf numFmtId="0" fontId="187" fillId="0" borderId="0">
      <alignment/>
      <protection/>
    </xf>
    <xf numFmtId="0" fontId="187" fillId="0" borderId="0">
      <alignment/>
      <protection/>
    </xf>
    <xf numFmtId="0" fontId="135" fillId="0" borderId="0">
      <alignment/>
      <protection/>
    </xf>
    <xf numFmtId="0" fontId="134" fillId="0" borderId="0">
      <alignment/>
      <protection/>
    </xf>
    <xf numFmtId="0" fontId="134" fillId="0" borderId="0">
      <alignment/>
      <protection/>
    </xf>
    <xf numFmtId="0" fontId="187" fillId="0" borderId="0">
      <alignment/>
      <protection/>
    </xf>
    <xf numFmtId="0" fontId="3" fillId="0" borderId="0">
      <alignment/>
      <protection/>
    </xf>
    <xf numFmtId="0" fontId="18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49" fontId="64" fillId="0" borderId="39" applyFill="0" applyBorder="0" applyProtection="0">
      <alignment horizontal="right"/>
    </xf>
    <xf numFmtId="0" fontId="191" fillId="0" borderId="0" applyNumberFormat="0" applyFill="0" applyBorder="0" applyAlignment="0" applyProtection="0"/>
    <xf numFmtId="250" fontId="136" fillId="0" borderId="3">
      <alignment/>
      <protection/>
    </xf>
    <xf numFmtId="0" fontId="192" fillId="106" borderId="0" applyNumberFormat="0" applyBorder="0" applyAlignment="0" applyProtection="0"/>
    <xf numFmtId="244" fontId="40" fillId="0" borderId="3">
      <alignment vertical="top"/>
      <protection/>
    </xf>
    <xf numFmtId="0" fontId="193" fillId="0" borderId="0" applyNumberFormat="0" applyFill="0" applyBorder="0" applyAlignment="0" applyProtection="0"/>
    <xf numFmtId="0" fontId="171" fillId="107" borderId="48" applyNumberFormat="0" applyFont="0" applyAlignment="0" applyProtection="0"/>
    <xf numFmtId="49" fontId="39" fillId="0" borderId="1">
      <alignment horizontal="left" vertical="center"/>
      <protection/>
    </xf>
    <xf numFmtId="9" fontId="70" fillId="0" borderId="0" applyFont="0" applyFill="0" applyBorder="0" applyAlignment="0" applyProtection="0"/>
    <xf numFmtId="9" fontId="17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37" fillId="0" borderId="0" applyFont="0" applyFill="0" applyBorder="0" applyAlignment="0" applyProtection="0"/>
    <xf numFmtId="9" fontId="19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5" fillId="0" borderId="0" applyFont="0" applyFill="0" applyBorder="0" applyAlignment="0" applyProtection="0"/>
    <xf numFmtId="9" fontId="138" fillId="0" borderId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ill="0" applyBorder="0" applyProtection="0">
      <alignment vertical="top"/>
    </xf>
    <xf numFmtId="246" fontId="139" fillId="0" borderId="3">
      <alignment/>
      <protection/>
    </xf>
    <xf numFmtId="0" fontId="140" fillId="0" borderId="8">
      <alignment/>
      <protection/>
    </xf>
    <xf numFmtId="3" fontId="141" fillId="108" borderId="1">
      <alignment horizontal="justify" vertical="center"/>
      <protection/>
    </xf>
    <xf numFmtId="0" fontId="194" fillId="0" borderId="49" applyNumberFormat="0" applyFill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132" fillId="0" borderId="0">
      <alignment/>
      <protection/>
    </xf>
    <xf numFmtId="49" fontId="142" fillId="0" borderId="0">
      <alignment vertical="top"/>
      <protection/>
    </xf>
    <xf numFmtId="0" fontId="8" fillId="0" borderId="1" applyBorder="0" applyAlignment="0">
      <protection/>
    </xf>
    <xf numFmtId="0" fontId="195" fillId="0" borderId="0" applyNumberFormat="0" applyFill="0" applyBorder="0" applyAlignment="0" applyProtection="0"/>
    <xf numFmtId="49" fontId="67" fillId="0" borderId="0">
      <alignment horizontal="center"/>
      <protection/>
    </xf>
    <xf numFmtId="251" fontId="112" fillId="0" borderId="0">
      <alignment/>
      <protection/>
    </xf>
    <xf numFmtId="252" fontId="64" fillId="0" borderId="50" applyFill="0" applyBorder="0" applyProtection="0">
      <alignment horizontal="right"/>
    </xf>
    <xf numFmtId="196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43" fontId="171" fillId="0" borderId="0" applyFont="0" applyFill="0" applyBorder="0" applyAlignment="0" applyProtection="0"/>
    <xf numFmtId="41" fontId="17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7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88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37" fillId="0" borderId="0" applyFont="0" applyFill="0" applyBorder="0" applyAlignment="0" applyProtection="0"/>
    <xf numFmtId="43" fontId="190" fillId="0" borderId="0" applyFont="0" applyFill="0" applyBorder="0" applyAlignment="0" applyProtection="0"/>
    <xf numFmtId="197" fontId="3" fillId="0" borderId="0" applyFont="0" applyFill="0" applyBorder="0" applyAlignment="0" applyProtection="0"/>
    <xf numFmtId="43" fontId="135" fillId="0" borderId="0" applyFont="0" applyFill="0" applyBorder="0" applyAlignment="0" applyProtection="0"/>
    <xf numFmtId="253" fontId="138" fillId="0" borderId="0" applyFill="0" applyBorder="0" applyAlignment="0" applyProtection="0"/>
    <xf numFmtId="43" fontId="1" fillId="0" borderId="0" applyFont="0" applyFill="0" applyBorder="0" applyAlignment="0" applyProtection="0"/>
    <xf numFmtId="253" fontId="36" fillId="0" borderId="0" applyFill="0" applyBorder="0" applyProtection="0">
      <alignment vertical="top"/>
    </xf>
    <xf numFmtId="254" fontId="8" fillId="0" borderId="0" applyFont="0" applyFill="0" applyBorder="0" applyAlignment="0" applyProtection="0"/>
    <xf numFmtId="4" fontId="36" fillId="2" borderId="0" applyBorder="0">
      <alignment horizontal="right"/>
      <protection/>
    </xf>
    <xf numFmtId="4" fontId="36" fillId="2" borderId="0" applyFont="0" applyBorder="0">
      <alignment horizontal="right"/>
      <protection/>
    </xf>
    <xf numFmtId="4" fontId="36" fillId="109" borderId="0" applyBorder="0">
      <alignment horizontal="right"/>
      <protection/>
    </xf>
    <xf numFmtId="4" fontId="36" fillId="2" borderId="0" applyFont="0" applyBorder="0">
      <alignment horizontal="right"/>
      <protection/>
    </xf>
    <xf numFmtId="4" fontId="36" fillId="9" borderId="51" applyBorder="0">
      <alignment horizontal="right"/>
      <protection/>
    </xf>
    <xf numFmtId="4" fontId="36" fillId="110" borderId="0" applyBorder="0">
      <alignment horizontal="right"/>
      <protection/>
    </xf>
    <xf numFmtId="4" fontId="36" fillId="2" borderId="51" applyBorder="0">
      <alignment horizontal="right"/>
      <protection/>
    </xf>
    <xf numFmtId="4" fontId="36" fillId="2" borderId="3" applyFont="0" applyBorder="0">
      <alignment horizontal="right"/>
      <protection/>
    </xf>
    <xf numFmtId="4" fontId="36" fillId="109" borderId="0" applyBorder="0">
      <alignment horizontal="right"/>
      <protection/>
    </xf>
    <xf numFmtId="4" fontId="36" fillId="109" borderId="0" applyBorder="0">
      <alignment horizontal="right"/>
      <protection/>
    </xf>
    <xf numFmtId="0" fontId="196" fillId="111" borderId="0" applyNumberFormat="0" applyBorder="0" applyAlignment="0" applyProtection="0"/>
    <xf numFmtId="255" fontId="144" fillId="2" borderId="39" applyFill="0" applyBorder="0" applyProtection="0">
      <alignment horizontal="right"/>
    </xf>
    <xf numFmtId="256" fontId="8" fillId="0" borderId="1">
      <alignment vertical="top" wrapText="1"/>
      <protection/>
    </xf>
    <xf numFmtId="49" fontId="118" fillId="0" borderId="3">
      <alignment horizontal="center" vertical="center" wrapText="1"/>
      <protection/>
    </xf>
    <xf numFmtId="49" fontId="145" fillId="0" borderId="3" applyNumberFormat="0" applyFill="0" applyAlignment="0" applyProtection="0"/>
    <xf numFmtId="250" fontId="8" fillId="0" borderId="0">
      <alignment/>
      <protection/>
    </xf>
    <xf numFmtId="0" fontId="3" fillId="0" borderId="0">
      <alignment/>
      <protection/>
    </xf>
  </cellStyleXfs>
  <cellXfs count="150">
    <xf numFmtId="0" fontId="0" fillId="0" borderId="0" xfId="0" applyAlignment="1">
      <alignment/>
    </xf>
    <xf numFmtId="49" fontId="146" fillId="0" borderId="3" xfId="942" applyFont="1" applyBorder="1" applyAlignment="1">
      <alignment vertical="center" wrapText="1"/>
      <protection/>
    </xf>
    <xf numFmtId="0" fontId="0" fillId="0" borderId="3" xfId="0" applyBorder="1" applyAlignment="1">
      <alignment/>
    </xf>
    <xf numFmtId="0" fontId="0" fillId="112" borderId="3" xfId="0" applyFill="1" applyBorder="1" applyAlignment="1">
      <alignment/>
    </xf>
    <xf numFmtId="49" fontId="146" fillId="113" borderId="3" xfId="942" applyFont="1" applyFill="1" applyBorder="1" applyAlignment="1">
      <alignment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114" borderId="14" xfId="0" applyFill="1" applyBorder="1" applyAlignment="1">
      <alignment horizontal="center" vertical="center"/>
    </xf>
    <xf numFmtId="0" fontId="0" fillId="112" borderId="14" xfId="0" applyFill="1" applyBorder="1" applyAlignment="1">
      <alignment horizontal="center" vertical="center"/>
    </xf>
    <xf numFmtId="49" fontId="146" fillId="113" borderId="14" xfId="942" applyFont="1" applyFill="1" applyBorder="1" applyAlignment="1">
      <alignment horizontal="center" vertical="center" wrapText="1"/>
      <protection/>
    </xf>
    <xf numFmtId="49" fontId="146" fillId="0" borderId="14" xfId="942" applyFont="1" applyBorder="1" applyAlignment="1">
      <alignment horizontal="center" vertical="center" wrapText="1"/>
      <protection/>
    </xf>
    <xf numFmtId="49" fontId="146" fillId="0" borderId="52" xfId="942" applyFont="1" applyBorder="1" applyAlignment="1">
      <alignment horizontal="center" vertical="center" wrapText="1"/>
      <protection/>
    </xf>
    <xf numFmtId="257" fontId="146" fillId="73" borderId="41" xfId="942" applyNumberFormat="1" applyFont="1" applyFill="1" applyBorder="1" applyAlignment="1" applyProtection="1">
      <alignment horizontal="right" vertical="center"/>
      <protection locked="0"/>
    </xf>
    <xf numFmtId="257" fontId="197" fillId="115" borderId="41" xfId="942" applyNumberFormat="1" applyFont="1" applyFill="1" applyBorder="1" applyAlignment="1" applyProtection="1">
      <alignment horizontal="right" vertical="center"/>
      <protection locked="0"/>
    </xf>
    <xf numFmtId="257" fontId="146" fillId="73" borderId="41" xfId="1050" applyNumberFormat="1" applyFont="1" applyFill="1" applyBorder="1" applyAlignment="1" applyProtection="1">
      <alignment horizontal="right" vertical="center"/>
      <protection locked="0"/>
    </xf>
    <xf numFmtId="257" fontId="146" fillId="73" borderId="41" xfId="1051" applyNumberFormat="1" applyFont="1" applyFill="1" applyBorder="1" applyAlignment="1" applyProtection="1">
      <alignment horizontal="right" vertical="center"/>
      <protection locked="0"/>
    </xf>
    <xf numFmtId="257" fontId="146" fillId="73" borderId="41" xfId="1050" applyNumberFormat="1" applyFont="1" applyFill="1" applyBorder="1" applyAlignment="1" applyProtection="1">
      <alignment horizontal="right" vertical="center" wrapText="1"/>
      <protection locked="0"/>
    </xf>
    <xf numFmtId="0" fontId="0" fillId="116" borderId="0" xfId="0" applyFill="1" applyAlignment="1">
      <alignment/>
    </xf>
    <xf numFmtId="0" fontId="0" fillId="0" borderId="3" xfId="0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148" fillId="0" borderId="0" xfId="0" applyFont="1" applyAlignment="1">
      <alignment/>
    </xf>
    <xf numFmtId="0" fontId="0" fillId="31" borderId="0" xfId="0" applyFill="1" applyAlignment="1">
      <alignment/>
    </xf>
    <xf numFmtId="0" fontId="0" fillId="114" borderId="3" xfId="0" applyFill="1" applyBorder="1" applyAlignment="1">
      <alignment wrapText="1"/>
    </xf>
    <xf numFmtId="49" fontId="146" fillId="0" borderId="3" xfId="942" applyFont="1" applyFill="1" applyBorder="1" applyAlignment="1">
      <alignment vertical="center" wrapText="1"/>
      <protection/>
    </xf>
    <xf numFmtId="49" fontId="146" fillId="0" borderId="14" xfId="942" applyFont="1" applyFill="1" applyBorder="1" applyAlignment="1">
      <alignment horizontal="center" vertical="center" wrapText="1"/>
      <protection/>
    </xf>
    <xf numFmtId="257" fontId="146" fillId="2" borderId="0" xfId="942" applyNumberFormat="1" applyFont="1" applyFill="1" applyBorder="1" applyAlignment="1" applyProtection="1">
      <alignment horizontal="right" vertical="center"/>
      <protection/>
    </xf>
    <xf numFmtId="0" fontId="146" fillId="0" borderId="53" xfId="1052" applyFont="1" applyBorder="1" applyAlignment="1" applyProtection="1">
      <alignment horizontal="center" vertical="center" wrapText="1"/>
      <protection/>
    </xf>
    <xf numFmtId="0" fontId="146" fillId="0" borderId="54" xfId="1052" applyFont="1" applyBorder="1" applyAlignment="1" applyProtection="1">
      <alignment horizontal="center" vertical="center" wrapText="1"/>
      <protection/>
    </xf>
    <xf numFmtId="0" fontId="146" fillId="0" borderId="55" xfId="1052" applyFont="1" applyBorder="1" applyAlignment="1" applyProtection="1">
      <alignment horizontal="center" vertical="center" wrapText="1"/>
      <protection/>
    </xf>
    <xf numFmtId="49" fontId="146" fillId="112" borderId="56" xfId="942" applyFont="1" applyFill="1" applyBorder="1" applyAlignment="1">
      <alignment vertical="center" wrapText="1"/>
      <protection/>
    </xf>
    <xf numFmtId="49" fontId="146" fillId="112" borderId="16" xfId="942" applyFont="1" applyFill="1" applyBorder="1" applyAlignment="1">
      <alignment horizontal="center" vertical="center" wrapText="1"/>
      <protection/>
    </xf>
    <xf numFmtId="257" fontId="197" fillId="115" borderId="57" xfId="942" applyNumberFormat="1" applyFont="1" applyFill="1" applyBorder="1" applyAlignment="1" applyProtection="1">
      <alignment horizontal="right" vertical="center"/>
      <protection locked="0"/>
    </xf>
    <xf numFmtId="257" fontId="146" fillId="73" borderId="57" xfId="942" applyNumberFormat="1" applyFont="1" applyFill="1" applyBorder="1" applyAlignment="1" applyProtection="1">
      <alignment horizontal="right" vertical="center"/>
      <protection locked="0"/>
    </xf>
    <xf numFmtId="0" fontId="0" fillId="117" borderId="58" xfId="0" applyFill="1" applyBorder="1" applyAlignment="1">
      <alignment horizontal="center" vertical="center"/>
    </xf>
    <xf numFmtId="0" fontId="0" fillId="117" borderId="13" xfId="0" applyFill="1" applyBorder="1" applyAlignment="1">
      <alignment horizontal="center" vertical="center"/>
    </xf>
    <xf numFmtId="0" fontId="0" fillId="117" borderId="59" xfId="0" applyFill="1" applyBorder="1" applyAlignment="1">
      <alignment horizontal="center" vertical="center"/>
    </xf>
    <xf numFmtId="257" fontId="146" fillId="73" borderId="60" xfId="942" applyNumberFormat="1" applyFont="1" applyFill="1" applyBorder="1" applyAlignment="1" applyProtection="1">
      <alignment horizontal="right" vertical="center"/>
      <protection locked="0"/>
    </xf>
    <xf numFmtId="257" fontId="146" fillId="73" borderId="61" xfId="942" applyNumberFormat="1" applyFont="1" applyFill="1" applyBorder="1" applyAlignment="1" applyProtection="1">
      <alignment horizontal="right" vertical="center"/>
      <protection locked="0"/>
    </xf>
    <xf numFmtId="49" fontId="146" fillId="0" borderId="62" xfId="942" applyFont="1" applyBorder="1" applyAlignment="1">
      <alignment vertical="center" wrapText="1"/>
      <protection/>
    </xf>
    <xf numFmtId="257" fontId="146" fillId="73" borderId="63" xfId="1050" applyNumberFormat="1" applyFont="1" applyFill="1" applyBorder="1" applyAlignment="1" applyProtection="1">
      <alignment horizontal="right" vertical="center" wrapText="1"/>
      <protection locked="0"/>
    </xf>
    <xf numFmtId="257" fontId="146" fillId="73" borderId="63" xfId="942" applyNumberFormat="1" applyFont="1" applyFill="1" applyBorder="1" applyAlignment="1" applyProtection="1">
      <alignment horizontal="right" vertical="center"/>
      <protection locked="0"/>
    </xf>
    <xf numFmtId="257" fontId="146" fillId="73" borderId="64" xfId="942" applyNumberFormat="1" applyFont="1" applyFill="1" applyBorder="1" applyAlignment="1" applyProtection="1">
      <alignment horizontal="right" vertical="center"/>
      <protection locked="0"/>
    </xf>
    <xf numFmtId="49" fontId="146" fillId="113" borderId="56" xfId="942" applyFont="1" applyFill="1" applyBorder="1" applyAlignment="1">
      <alignment vertical="center" wrapText="1"/>
      <protection/>
    </xf>
    <xf numFmtId="49" fontId="146" fillId="113" borderId="16" xfId="942" applyFont="1" applyFill="1" applyBorder="1" applyAlignment="1">
      <alignment horizontal="center" vertical="center" wrapText="1"/>
      <protection/>
    </xf>
    <xf numFmtId="0" fontId="0" fillId="117" borderId="13" xfId="0" applyFill="1" applyBorder="1" applyAlignment="1">
      <alignment/>
    </xf>
    <xf numFmtId="0" fontId="0" fillId="117" borderId="59" xfId="0" applyFill="1" applyBorder="1" applyAlignment="1">
      <alignment/>
    </xf>
    <xf numFmtId="0" fontId="0" fillId="117" borderId="65" xfId="0" applyFill="1" applyBorder="1" applyAlignment="1">
      <alignment/>
    </xf>
    <xf numFmtId="0" fontId="0" fillId="117" borderId="66" xfId="0" applyFill="1" applyBorder="1" applyAlignment="1">
      <alignment/>
    </xf>
    <xf numFmtId="0" fontId="0" fillId="117" borderId="67" xfId="0" applyFill="1" applyBorder="1" applyAlignment="1">
      <alignment/>
    </xf>
    <xf numFmtId="257" fontId="0" fillId="117" borderId="66" xfId="0" applyNumberFormat="1" applyFill="1" applyBorder="1" applyAlignment="1">
      <alignment/>
    </xf>
    <xf numFmtId="257" fontId="146" fillId="117" borderId="68" xfId="942" applyNumberFormat="1" applyFont="1" applyFill="1" applyBorder="1" applyAlignment="1" applyProtection="1">
      <alignment horizontal="right" vertical="center"/>
      <protection locked="0"/>
    </xf>
    <xf numFmtId="257" fontId="0" fillId="117" borderId="67" xfId="0" applyNumberFormat="1" applyFill="1" applyBorder="1" applyAlignment="1">
      <alignment/>
    </xf>
    <xf numFmtId="0" fontId="0" fillId="0" borderId="56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49" fontId="146" fillId="117" borderId="58" xfId="942" applyFont="1" applyFill="1" applyBorder="1" applyAlignment="1">
      <alignment horizontal="center" vertical="center" wrapText="1"/>
      <protection/>
    </xf>
    <xf numFmtId="49" fontId="146" fillId="117" borderId="13" xfId="942" applyFont="1" applyFill="1" applyBorder="1" applyAlignment="1">
      <alignment horizontal="center" vertical="center" wrapText="1"/>
      <protection/>
    </xf>
    <xf numFmtId="49" fontId="146" fillId="117" borderId="59" xfId="942" applyFont="1" applyFill="1" applyBorder="1" applyAlignment="1">
      <alignment horizontal="center" vertical="center" wrapText="1"/>
      <protection/>
    </xf>
    <xf numFmtId="257" fontId="148" fillId="117" borderId="66" xfId="0" applyNumberFormat="1" applyFont="1" applyFill="1" applyBorder="1" applyAlignment="1">
      <alignment/>
    </xf>
    <xf numFmtId="259" fontId="148" fillId="117" borderId="66" xfId="0" applyNumberFormat="1" applyFont="1" applyFill="1" applyBorder="1" applyAlignment="1">
      <alignment/>
    </xf>
    <xf numFmtId="259" fontId="148" fillId="117" borderId="67" xfId="0" applyNumberFormat="1" applyFont="1" applyFill="1" applyBorder="1" applyAlignment="1">
      <alignment/>
    </xf>
    <xf numFmtId="0" fontId="0" fillId="0" borderId="53" xfId="0" applyBorder="1" applyAlignment="1">
      <alignment/>
    </xf>
    <xf numFmtId="0" fontId="0" fillId="0" borderId="55" xfId="0" applyBorder="1" applyAlignment="1">
      <alignment horizontal="center" vertical="center"/>
    </xf>
    <xf numFmtId="49" fontId="146" fillId="0" borderId="56" xfId="942" applyFont="1" applyBorder="1" applyAlignment="1">
      <alignment vertical="center" wrapText="1"/>
      <protection/>
    </xf>
    <xf numFmtId="49" fontId="146" fillId="0" borderId="11" xfId="942" applyFont="1" applyBorder="1" applyAlignment="1">
      <alignment horizontal="center" vertical="center" wrapText="1"/>
      <protection/>
    </xf>
    <xf numFmtId="0" fontId="0" fillId="117" borderId="13" xfId="0" applyFill="1" applyBorder="1" applyAlignment="1">
      <alignment/>
    </xf>
    <xf numFmtId="0" fontId="0" fillId="117" borderId="59" xfId="0" applyFill="1" applyBorder="1" applyAlignment="1">
      <alignment/>
    </xf>
    <xf numFmtId="0" fontId="0" fillId="117" borderId="58" xfId="0" applyFill="1" applyBorder="1" applyAlignment="1">
      <alignment/>
    </xf>
    <xf numFmtId="49" fontId="146" fillId="0" borderId="53" xfId="942" applyFont="1" applyBorder="1" applyAlignment="1">
      <alignment vertical="center" wrapText="1"/>
      <protection/>
    </xf>
    <xf numFmtId="49" fontId="146" fillId="0" borderId="55" xfId="942" applyFont="1" applyBorder="1" applyAlignment="1">
      <alignment horizontal="center" vertical="center" wrapText="1"/>
      <protection/>
    </xf>
    <xf numFmtId="257" fontId="146" fillId="73" borderId="57" xfId="1050" applyNumberFormat="1" applyFont="1" applyFill="1" applyBorder="1" applyAlignment="1" applyProtection="1">
      <alignment horizontal="right" vertical="center"/>
      <protection locked="0"/>
    </xf>
    <xf numFmtId="257" fontId="146" fillId="2" borderId="69" xfId="942" applyNumberFormat="1" applyFont="1" applyFill="1" applyBorder="1" applyAlignment="1" applyProtection="1">
      <alignment horizontal="right" vertical="center"/>
      <protection/>
    </xf>
    <xf numFmtId="257" fontId="146" fillId="118" borderId="69" xfId="942" applyNumberFormat="1" applyFont="1" applyFill="1" applyBorder="1" applyAlignment="1" applyProtection="1">
      <alignment horizontal="right" vertical="center"/>
      <protection/>
    </xf>
    <xf numFmtId="257" fontId="146" fillId="2" borderId="70" xfId="942" applyNumberFormat="1" applyFont="1" applyFill="1" applyBorder="1" applyAlignment="1" applyProtection="1">
      <alignment horizontal="right" vertical="center"/>
      <protection/>
    </xf>
    <xf numFmtId="257" fontId="146" fillId="2" borderId="71" xfId="942" applyNumberFormat="1" applyFont="1" applyFill="1" applyBorder="1" applyAlignment="1" applyProtection="1">
      <alignment horizontal="right" vertical="center"/>
      <protection/>
    </xf>
    <xf numFmtId="257" fontId="197" fillId="115" borderId="61" xfId="942" applyNumberFormat="1" applyFont="1" applyFill="1" applyBorder="1" applyAlignment="1" applyProtection="1">
      <alignment horizontal="right" vertical="center"/>
      <protection locked="0"/>
    </xf>
    <xf numFmtId="0" fontId="0" fillId="117" borderId="58" xfId="0" applyFill="1" applyBorder="1" applyAlignment="1">
      <alignment/>
    </xf>
    <xf numFmtId="257" fontId="197" fillId="115" borderId="60" xfId="942" applyNumberFormat="1" applyFont="1" applyFill="1" applyBorder="1" applyAlignment="1" applyProtection="1">
      <alignment horizontal="right" vertical="center"/>
      <protection locked="0"/>
    </xf>
    <xf numFmtId="257" fontId="146" fillId="2" borderId="72" xfId="942" applyNumberFormat="1" applyFont="1" applyFill="1" applyBorder="1" applyAlignment="1" applyProtection="1">
      <alignment horizontal="right" vertical="center"/>
      <protection/>
    </xf>
    <xf numFmtId="49" fontId="146" fillId="0" borderId="73" xfId="942" applyFont="1" applyBorder="1" applyAlignment="1">
      <alignment horizontal="center" vertical="center" wrapText="1"/>
      <protection/>
    </xf>
    <xf numFmtId="257" fontId="146" fillId="2" borderId="74" xfId="942" applyNumberFormat="1" applyFont="1" applyFill="1" applyBorder="1" applyAlignment="1" applyProtection="1">
      <alignment horizontal="right" vertical="center"/>
      <protection/>
    </xf>
    <xf numFmtId="257" fontId="146" fillId="2" borderId="75" xfId="942" applyNumberFormat="1" applyFont="1" applyFill="1" applyBorder="1" applyAlignment="1" applyProtection="1">
      <alignment horizontal="right" vertical="center"/>
      <protection/>
    </xf>
    <xf numFmtId="257" fontId="146" fillId="73" borderId="76" xfId="942" applyNumberFormat="1" applyFont="1" applyFill="1" applyBorder="1" applyAlignment="1" applyProtection="1">
      <alignment horizontal="right" vertical="center"/>
      <protection locked="0"/>
    </xf>
    <xf numFmtId="257" fontId="146" fillId="73" borderId="77" xfId="942" applyNumberFormat="1" applyFont="1" applyFill="1" applyBorder="1" applyAlignment="1" applyProtection="1">
      <alignment horizontal="right" vertical="center"/>
      <protection locked="0"/>
    </xf>
    <xf numFmtId="257" fontId="146" fillId="73" borderId="61" xfId="1050" applyNumberFormat="1" applyFont="1" applyFill="1" applyBorder="1" applyAlignment="1" applyProtection="1">
      <alignment horizontal="right" vertical="center"/>
      <protection locked="0"/>
    </xf>
    <xf numFmtId="257" fontId="146" fillId="73" borderId="60" xfId="1050" applyNumberFormat="1" applyFont="1" applyFill="1" applyBorder="1" applyAlignment="1" applyProtection="1">
      <alignment horizontal="right" vertical="center"/>
      <protection locked="0"/>
    </xf>
    <xf numFmtId="257" fontId="146" fillId="73" borderId="61" xfId="1051" applyNumberFormat="1" applyFont="1" applyFill="1" applyBorder="1" applyAlignment="1" applyProtection="1">
      <alignment horizontal="right" vertical="center"/>
      <protection locked="0"/>
    </xf>
    <xf numFmtId="257" fontId="146" fillId="73" borderId="61" xfId="1050" applyNumberFormat="1" applyFont="1" applyFill="1" applyBorder="1" applyAlignment="1" applyProtection="1">
      <alignment horizontal="right" vertical="center" wrapText="1"/>
      <protection locked="0"/>
    </xf>
    <xf numFmtId="257" fontId="146" fillId="73" borderId="64" xfId="1050" applyNumberFormat="1" applyFont="1" applyFill="1" applyBorder="1" applyAlignment="1" applyProtection="1">
      <alignment horizontal="right" vertical="center" wrapText="1"/>
      <protection locked="0"/>
    </xf>
    <xf numFmtId="257" fontId="146" fillId="115" borderId="0" xfId="942" applyNumberFormat="1" applyFont="1" applyFill="1" applyBorder="1" applyAlignment="1" applyProtection="1">
      <alignment horizontal="right" vertical="center"/>
      <protection/>
    </xf>
    <xf numFmtId="257" fontId="146" fillId="118" borderId="71" xfId="942" applyNumberFormat="1" applyFont="1" applyFill="1" applyBorder="1" applyAlignment="1" applyProtection="1">
      <alignment horizontal="right" vertical="center"/>
      <protection/>
    </xf>
    <xf numFmtId="257" fontId="146" fillId="118" borderId="70" xfId="942" applyNumberFormat="1" applyFont="1" applyFill="1" applyBorder="1" applyAlignment="1" applyProtection="1">
      <alignment horizontal="right" vertical="center"/>
      <protection/>
    </xf>
    <xf numFmtId="257" fontId="146" fillId="117" borderId="58" xfId="942" applyNumberFormat="1" applyFont="1" applyFill="1" applyBorder="1" applyAlignment="1" applyProtection="1">
      <alignment horizontal="right" vertical="center"/>
      <protection/>
    </xf>
    <xf numFmtId="257" fontId="36" fillId="2" borderId="69" xfId="942" applyNumberFormat="1" applyFont="1" applyFill="1" applyBorder="1" applyAlignment="1" applyProtection="1">
      <alignment horizontal="right" vertical="center"/>
      <protection/>
    </xf>
    <xf numFmtId="257" fontId="146" fillId="117" borderId="78" xfId="942" applyNumberFormat="1" applyFont="1" applyFill="1" applyBorder="1" applyAlignment="1" applyProtection="1">
      <alignment horizontal="right" vertical="center"/>
      <protection/>
    </xf>
    <xf numFmtId="257" fontId="146" fillId="118" borderId="79" xfId="942" applyNumberFormat="1" applyFont="1" applyFill="1" applyBorder="1" applyAlignment="1" applyProtection="1">
      <alignment horizontal="right" vertical="center"/>
      <protection/>
    </xf>
    <xf numFmtId="257" fontId="146" fillId="2" borderId="80" xfId="942" applyNumberFormat="1" applyFont="1" applyFill="1" applyBorder="1" applyAlignment="1" applyProtection="1">
      <alignment horizontal="right" vertical="center"/>
      <protection/>
    </xf>
    <xf numFmtId="257" fontId="146" fillId="2" borderId="81" xfId="942" applyNumberFormat="1" applyFont="1" applyFill="1" applyBorder="1" applyAlignment="1" applyProtection="1">
      <alignment horizontal="right" vertical="center"/>
      <protection/>
    </xf>
    <xf numFmtId="257" fontId="36" fillId="2" borderId="0" xfId="942" applyNumberFormat="1" applyFont="1" applyFill="1" applyBorder="1" applyAlignment="1" applyProtection="1">
      <alignment horizontal="right" vertical="center"/>
      <protection/>
    </xf>
    <xf numFmtId="49" fontId="146" fillId="0" borderId="8" xfId="942" applyFont="1" applyBorder="1" applyAlignment="1">
      <alignment horizontal="center" vertical="center" wrapText="1"/>
      <protection/>
    </xf>
    <xf numFmtId="257" fontId="146" fillId="118" borderId="81" xfId="942" applyNumberFormat="1" applyFont="1" applyFill="1" applyBorder="1" applyAlignment="1" applyProtection="1">
      <alignment horizontal="right" vertical="center"/>
      <protection/>
    </xf>
    <xf numFmtId="257" fontId="146" fillId="107" borderId="57" xfId="942" applyNumberFormat="1" applyFont="1" applyFill="1" applyBorder="1" applyAlignment="1" applyProtection="1">
      <alignment horizontal="right" vertical="center"/>
      <protection locked="0"/>
    </xf>
    <xf numFmtId="259" fontId="0" fillId="107" borderId="56" xfId="0" applyNumberFormat="1" applyFont="1" applyFill="1" applyBorder="1" applyAlignment="1">
      <alignment/>
    </xf>
    <xf numFmtId="259" fontId="0" fillId="107" borderId="82" xfId="0" applyNumberFormat="1" applyFont="1" applyFill="1" applyBorder="1" applyAlignment="1">
      <alignment/>
    </xf>
    <xf numFmtId="259" fontId="0" fillId="107" borderId="3" xfId="0" applyNumberFormat="1" applyFont="1" applyFill="1" applyBorder="1" applyAlignment="1">
      <alignment/>
    </xf>
    <xf numFmtId="259" fontId="0" fillId="107" borderId="83" xfId="0" applyNumberFormat="1" applyFont="1" applyFill="1" applyBorder="1" applyAlignment="1">
      <alignment/>
    </xf>
    <xf numFmtId="257" fontId="0" fillId="107" borderId="3" xfId="0" applyNumberFormat="1" applyFont="1" applyFill="1" applyBorder="1" applyAlignment="1">
      <alignment/>
    </xf>
    <xf numFmtId="257" fontId="0" fillId="107" borderId="53" xfId="0" applyNumberFormat="1" applyFont="1" applyFill="1" applyBorder="1" applyAlignment="1">
      <alignment/>
    </xf>
    <xf numFmtId="259" fontId="0" fillId="107" borderId="53" xfId="0" applyNumberFormat="1" applyFont="1" applyFill="1" applyBorder="1" applyAlignment="1">
      <alignment/>
    </xf>
    <xf numFmtId="259" fontId="0" fillId="107" borderId="54" xfId="0" applyNumberFormat="1" applyFont="1" applyFill="1" applyBorder="1" applyAlignment="1">
      <alignment/>
    </xf>
    <xf numFmtId="257" fontId="0" fillId="107" borderId="56" xfId="0" applyNumberFormat="1" applyFont="1" applyFill="1" applyBorder="1" applyAlignment="1">
      <alignment/>
    </xf>
    <xf numFmtId="257" fontId="146" fillId="2" borderId="80" xfId="942" applyNumberFormat="1" applyFont="1" applyFill="1" applyBorder="1" applyAlignment="1" applyProtection="1">
      <alignment horizontal="right"/>
      <protection/>
    </xf>
    <xf numFmtId="257" fontId="146" fillId="2" borderId="79" xfId="942" applyNumberFormat="1" applyFont="1" applyFill="1" applyBorder="1" applyAlignment="1" applyProtection="1">
      <alignment horizontal="right"/>
      <protection/>
    </xf>
    <xf numFmtId="0" fontId="146" fillId="0" borderId="56" xfId="1052" applyFont="1" applyBorder="1" applyAlignment="1" applyProtection="1">
      <alignment horizontal="center" vertical="center" wrapText="1"/>
      <protection/>
    </xf>
    <xf numFmtId="0" fontId="146" fillId="0" borderId="82" xfId="1052" applyFont="1" applyBorder="1" applyAlignment="1" applyProtection="1">
      <alignment horizontal="center" vertical="center" wrapText="1"/>
      <protection/>
    </xf>
    <xf numFmtId="0" fontId="146" fillId="0" borderId="84" xfId="1052" applyFont="1" applyBorder="1" applyAlignment="1" applyProtection="1">
      <alignment horizontal="center" vertical="center" wrapText="1"/>
      <protection/>
    </xf>
    <xf numFmtId="0" fontId="146" fillId="0" borderId="85" xfId="1052" applyFont="1" applyBorder="1" applyAlignment="1" applyProtection="1">
      <alignment horizontal="center" vertical="center" wrapText="1"/>
      <protection/>
    </xf>
    <xf numFmtId="49" fontId="149" fillId="117" borderId="86" xfId="942" applyFont="1" applyFill="1" applyBorder="1" applyAlignment="1">
      <alignment horizontal="center" vertical="center" wrapText="1"/>
      <protection/>
    </xf>
    <xf numFmtId="49" fontId="149" fillId="117" borderId="13" xfId="942" applyFont="1" applyFill="1" applyBorder="1" applyAlignment="1">
      <alignment horizontal="center" vertical="center" wrapText="1"/>
      <protection/>
    </xf>
    <xf numFmtId="0" fontId="148" fillId="117" borderId="58" xfId="0" applyFont="1" applyFill="1" applyBorder="1" applyAlignment="1">
      <alignment horizontal="center" vertical="center"/>
    </xf>
    <xf numFmtId="0" fontId="148" fillId="117" borderId="13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46" fillId="0" borderId="80" xfId="1052" applyFont="1" applyBorder="1" applyAlignment="1" applyProtection="1">
      <alignment horizontal="center" vertical="center" wrapText="1"/>
      <protection/>
    </xf>
    <xf numFmtId="0" fontId="146" fillId="0" borderId="81" xfId="1052" applyFont="1" applyBorder="1" applyAlignment="1" applyProtection="1">
      <alignment horizontal="center" vertical="center" wrapText="1"/>
      <protection/>
    </xf>
    <xf numFmtId="0" fontId="146" fillId="0" borderId="11" xfId="1052" applyFont="1" applyBorder="1" applyAlignment="1" applyProtection="1">
      <alignment horizontal="center" vertical="center" wrapText="1"/>
      <protection/>
    </xf>
    <xf numFmtId="0" fontId="148" fillId="117" borderId="13" xfId="0" applyFont="1" applyFill="1" applyBorder="1" applyAlignment="1">
      <alignment horizontal="center"/>
    </xf>
    <xf numFmtId="0" fontId="148" fillId="117" borderId="58" xfId="0" applyFont="1" applyFill="1" applyBorder="1" applyAlignment="1">
      <alignment horizontal="center"/>
    </xf>
    <xf numFmtId="49" fontId="147" fillId="119" borderId="65" xfId="942" applyFont="1" applyFill="1" applyBorder="1" applyAlignment="1">
      <alignment vertical="center" wrapText="1"/>
      <protection/>
    </xf>
    <xf numFmtId="49" fontId="146" fillId="119" borderId="86" xfId="942" applyFont="1" applyFill="1" applyBorder="1" applyAlignment="1">
      <alignment horizontal="center" vertical="center" wrapText="1"/>
      <protection/>
    </xf>
    <xf numFmtId="257" fontId="146" fillId="119" borderId="58" xfId="942" applyNumberFormat="1" applyFont="1" applyFill="1" applyBorder="1" applyAlignment="1" applyProtection="1">
      <alignment horizontal="right" vertical="center"/>
      <protection/>
    </xf>
    <xf numFmtId="257" fontId="146" fillId="119" borderId="68" xfId="942" applyNumberFormat="1" applyFont="1" applyFill="1" applyBorder="1" applyAlignment="1" applyProtection="1">
      <alignment horizontal="right" vertical="center"/>
      <protection/>
    </xf>
    <xf numFmtId="257" fontId="146" fillId="119" borderId="87" xfId="942" applyNumberFormat="1" applyFont="1" applyFill="1" applyBorder="1" applyAlignment="1" applyProtection="1">
      <alignment horizontal="right" vertical="center"/>
      <protection/>
    </xf>
    <xf numFmtId="257" fontId="146" fillId="119" borderId="13" xfId="942" applyNumberFormat="1" applyFont="1" applyFill="1" applyBorder="1" applyAlignment="1" applyProtection="1">
      <alignment horizontal="right" vertical="center"/>
      <protection/>
    </xf>
    <xf numFmtId="257" fontId="146" fillId="119" borderId="78" xfId="942" applyNumberFormat="1" applyFont="1" applyFill="1" applyBorder="1" applyAlignment="1" applyProtection="1">
      <alignment horizontal="right" vertical="center"/>
      <protection/>
    </xf>
    <xf numFmtId="257" fontId="148" fillId="119" borderId="66" xfId="0" applyNumberFormat="1" applyFont="1" applyFill="1" applyBorder="1" applyAlignment="1">
      <alignment/>
    </xf>
    <xf numFmtId="259" fontId="148" fillId="119" borderId="66" xfId="0" applyNumberFormat="1" applyFont="1" applyFill="1" applyBorder="1" applyAlignment="1">
      <alignment/>
    </xf>
    <xf numFmtId="259" fontId="148" fillId="119" borderId="67" xfId="0" applyNumberFormat="1" applyFont="1" applyFill="1" applyBorder="1" applyAlignment="1">
      <alignment/>
    </xf>
    <xf numFmtId="0" fontId="148" fillId="119" borderId="65" xfId="0" applyFont="1" applyFill="1" applyBorder="1" applyAlignment="1">
      <alignment/>
    </xf>
    <xf numFmtId="0" fontId="0" fillId="119" borderId="13" xfId="0" applyFill="1" applyBorder="1" applyAlignment="1">
      <alignment horizontal="center" vertical="center"/>
    </xf>
    <xf numFmtId="0" fontId="148" fillId="119" borderId="88" xfId="0" applyFont="1" applyFill="1" applyBorder="1" applyAlignment="1">
      <alignment/>
    </xf>
    <xf numFmtId="0" fontId="148" fillId="119" borderId="88" xfId="0" applyFont="1" applyFill="1" applyBorder="1" applyAlignment="1">
      <alignment horizontal="center" vertical="center"/>
    </xf>
    <xf numFmtId="0" fontId="148" fillId="119" borderId="58" xfId="0" applyFont="1" applyFill="1" applyBorder="1" applyAlignment="1">
      <alignment horizontal="center" vertical="center"/>
    </xf>
    <xf numFmtId="0" fontId="148" fillId="119" borderId="13" xfId="0" applyFont="1" applyFill="1" applyBorder="1" applyAlignment="1">
      <alignment horizontal="center" vertical="center"/>
    </xf>
    <xf numFmtId="0" fontId="148" fillId="119" borderId="59" xfId="0" applyFont="1" applyFill="1" applyBorder="1" applyAlignment="1">
      <alignment horizontal="center" vertical="center"/>
    </xf>
    <xf numFmtId="0" fontId="170" fillId="0" borderId="0" xfId="0" applyFont="1" applyAlignment="1">
      <alignment horizontal="center"/>
    </xf>
    <xf numFmtId="257" fontId="0" fillId="117" borderId="66" xfId="0" applyNumberFormat="1" applyFont="1" applyFill="1" applyBorder="1" applyAlignment="1">
      <alignment/>
    </xf>
  </cellXfs>
  <cellStyles count="1139">
    <cellStyle name="Normal" xfId="0"/>
    <cellStyle name=" 1" xfId="15"/>
    <cellStyle name=" 1 2" xfId="16"/>
    <cellStyle name=" 1_Stage1" xfId="17"/>
    <cellStyle name="&#10;bidires=100&#13;" xfId="18"/>
    <cellStyle name="%_Inputs Co" xfId="19"/>
    <cellStyle name="?_x0001_" xfId="20"/>
    <cellStyle name="?…?ж?Ш?и [0.00]" xfId="21"/>
    <cellStyle name="?W??_‘O’с?р??" xfId="22"/>
    <cellStyle name="]&#13;&#10;Zoomed=1&#13;&#10;Row=0&#13;&#10;Column=0&#13;&#10;Height=0&#13;&#10;Width=0&#13;&#10;FontName=FoxFont&#13;&#10;FontStyle=0&#13;&#10;FontSize=9&#13;&#10;PrtFontName=FoxPrin" xfId="23"/>
    <cellStyle name="_~5288621" xfId="24"/>
    <cellStyle name="_~9346444" xfId="25"/>
    <cellStyle name="_2008г. и 4кв" xfId="26"/>
    <cellStyle name="_3 кв 2006 Свод_140706" xfId="27"/>
    <cellStyle name="_4_macro 2009" xfId="28"/>
    <cellStyle name="_9 mos slides" xfId="29"/>
    <cellStyle name="_Condition-long(2012-2030)нах" xfId="30"/>
    <cellStyle name="_CPI foodimp" xfId="31"/>
    <cellStyle name="_CurrencySpace_04 Medfenix Company Model1" xfId="32"/>
    <cellStyle name="_Heading" xfId="33"/>
    <cellStyle name="_macro 2012 var 1" xfId="34"/>
    <cellStyle name="_Model_RAB Мой_PR.PROG.WARM.NOTCOMBI.2012.2.16_v1.4(04.04.11) " xfId="35"/>
    <cellStyle name="_Model_RAB Мой_Книга2_PR.PROG.WARM.NOTCOMBI.2012.2.16_v1.4(04.04.11) " xfId="36"/>
    <cellStyle name="_Model_RAB_MRSK_svod_PR.PROG.WARM.NOTCOMBI.2012.2.16_v1.4(04.04.11) " xfId="37"/>
    <cellStyle name="_Model_RAB_MRSK_svod_Книга2_PR.PROG.WARM.NOTCOMBI.2012.2.16_v1.4(04.04.11) " xfId="38"/>
    <cellStyle name="_PBC schedule" xfId="39"/>
    <cellStyle name="_Plug" xfId="40"/>
    <cellStyle name="_RP-2000" xfId="41"/>
    <cellStyle name="_Slides 2006_11_23 (корр себест)" xfId="42"/>
    <cellStyle name="_Slides рабочий" xfId="43"/>
    <cellStyle name="_SUEK PBC (15)" xfId="44"/>
    <cellStyle name="_SZNP - Eqiuty Roll" xfId="45"/>
    <cellStyle name="_SZNP - rasshifrovki-002000-333" xfId="46"/>
    <cellStyle name="_SZNP - TRS-092000" xfId="47"/>
    <cellStyle name="_TableHead" xfId="48"/>
    <cellStyle name="_TableRowHead" xfId="49"/>
    <cellStyle name="_TableSuperHead" xfId="50"/>
    <cellStyle name="_v-2013-2030- 2b17.01.11Нах-cpiнов. курс inn 1-2-Е1xls" xfId="51"/>
    <cellStyle name="_ахр_2006_проверка20060904" xfId="52"/>
    <cellStyle name="_БДР _ 2006_28 ноя" xfId="53"/>
    <cellStyle name="_бдр_бюджетный пакет_r_2" xfId="54"/>
    <cellStyle name="_БПакет_рассылка_20060905" xfId="55"/>
    <cellStyle name="_Бюджет 2006_группа_защита_3" xfId="56"/>
    <cellStyle name="_Бюджет 2006_утвержденный" xfId="57"/>
    <cellStyle name="_Бюджет КВ_2006_13 03 2006" xfId="58"/>
    <cellStyle name="_Бюджет КВ_2006_17 03 2006_2 (2)" xfId="59"/>
    <cellStyle name="_Бюджет КВ_2006_II кв" xfId="60"/>
    <cellStyle name="_Бюджет КВ_пл 3 кв_13 07 06" xfId="61"/>
    <cellStyle name="_Бюджет на 2006 г 21 11 05 (2)" xfId="62"/>
    <cellStyle name="_Бюджет на 2006 г.14.11.05" xfId="63"/>
    <cellStyle name="_Бюджетный пакет ver 2006_12_11 (Элла)" xfId="64"/>
    <cellStyle name="_Бюджетный пакет ver 2006_12_12 Final" xfId="65"/>
    <cellStyle name="_Ввод   объектов  в 2006г" xfId="66"/>
    <cellStyle name="_Газ-расчет-16 0508Клдо 2023" xfId="67"/>
    <cellStyle name="_Динамика 1-2006 230506" xfId="68"/>
    <cellStyle name="_Инвестиции_по оплате 08.11" xfId="69"/>
    <cellStyle name="_ИПЦЖКХ2105 08-до 2023вар1" xfId="70"/>
    <cellStyle name="_Капвложения 2006" xfId="71"/>
    <cellStyle name="_Книга1" xfId="72"/>
    <cellStyle name="_Книга1 (12)" xfId="73"/>
    <cellStyle name="_Книга2 (22)" xfId="74"/>
    <cellStyle name="_Книга3" xfId="75"/>
    <cellStyle name="_Книга34" xfId="76"/>
    <cellStyle name="_Копия Дополнение к PBC+ (version 1)" xfId="77"/>
    <cellStyle name="_курсовые разницы 01,06,08" xfId="78"/>
    <cellStyle name="_Макро_2030 год" xfId="79"/>
    <cellStyle name="_Модель - 2(23)" xfId="80"/>
    <cellStyle name="_МОДЕЛЬ_1 (2)_PR.PROG.WARM.NOTCOMBI.2012.2.16_v1.4(04.04.11) " xfId="81"/>
    <cellStyle name="_МОДЕЛЬ_1 (2)_Книга2_PR.PROG.WARM.NOTCOMBI.2012.2.16_v1.4(04.04.11) " xfId="82"/>
    <cellStyle name="_ОВИЗ на  2007г. ЦСиП для тарифа" xfId="83"/>
    <cellStyle name="_Отчеты БДДС_" xfId="84"/>
    <cellStyle name="_Первоочередное оборудование 2006 утверждено" xfId="85"/>
    <cellStyle name="_Перечень форм" xfId="86"/>
    <cellStyle name="_План затрат ЦЭСиЭР" xfId="87"/>
    <cellStyle name="_План затрат ЦЭСиЭР на  РЭН на 2007г. по УГЭ (приказ 561)от 25.09.06.06" xfId="88"/>
    <cellStyle name="_План затрат ЦЭСиЭР на  РЭН на 2007г. по УИТ (приказ 561)от 06.10.06" xfId="89"/>
    <cellStyle name="_План РЭН на 2007г.по РМУ  вариант1 18.09.2006 с изменениями26.09" xfId="90"/>
    <cellStyle name="_Пофакторный анализ 3 квартал 2006-2005" xfId="91"/>
    <cellStyle name="_пр 5 тариф RAB_PR.PROG.WARM.NOTCOMBI.2012.2.16_v1.4(04.04.11) " xfId="92"/>
    <cellStyle name="_пр 5 тариф RAB_Книга2_PR.PROG.WARM.NOTCOMBI.2012.2.16_v1.4(04.04.11) " xfId="93"/>
    <cellStyle name="_Правила заполнения" xfId="94"/>
    <cellStyle name="_Рабочие таблицы для отчетности по МСФО" xfId="95"/>
    <cellStyle name="_Расчет RAB_22072008_PR.PROG.WARM.NOTCOMBI.2012.2.16_v1.4(04.04.11) " xfId="96"/>
    <cellStyle name="_Расчет RAB_22072008_Книга2_PR.PROG.WARM.NOTCOMBI.2012.2.16_v1.4(04.04.11) " xfId="97"/>
    <cellStyle name="_Расчет RAB_Лен и МОЭСК_с 2010 года_14.04.2009_со сглаж_version 3.0_без ФСК_PR.PROG.WARM.NOTCOMBI.2012.2.16_v1.4(04.04.11) " xfId="98"/>
    <cellStyle name="_Расчет RAB_Лен и МОЭСК_с 2010 года_14.04.2009_со сглаж_version 3.0_без ФСК_Книга2_PR.PROG.WARM.NOTCOMBI.2012.2.16_v1.4(04.04.11) " xfId="99"/>
    <cellStyle name="_Расчет мощности" xfId="100"/>
    <cellStyle name="_Расчет тарифа 2006г -от 18.11.2005г(2)" xfId="101"/>
    <cellStyle name="_Расчет тарифа на электр. СН 2006г -от 18.11.2005г." xfId="102"/>
    <cellStyle name="_Расш. доп. инф. (на 31.12.2005г.)" xfId="103"/>
    <cellStyle name="_Расшифровка забаланс статей (на 30.06.2005г.)" xfId="104"/>
    <cellStyle name="_Расшифровка забаланса (на 31.12.2005г.)" xfId="105"/>
    <cellStyle name="_Расшифровка ОПУ-форма 2 (за год 2005г.)" xfId="106"/>
    <cellStyle name="_Расшифровка статей баланса (на 30.06.2005г.)" xfId="107"/>
    <cellStyle name="_расшифровка ф. 2" xfId="108"/>
    <cellStyle name="_Сб-macro 2020" xfId="109"/>
    <cellStyle name="_Сб-macro 2020 2" xfId="110"/>
    <cellStyle name="_Сб-macro 2020_v2008-2012-23.09.09вар2а-11" xfId="111"/>
    <cellStyle name="_Свод бюджетов за 5 м-цев" xfId="112"/>
    <cellStyle name="_Свод вариант с расц ДМТС_07 03" xfId="113"/>
    <cellStyle name="_Свод инвестиций_13.01" xfId="114"/>
    <cellStyle name="_Свод форматов_БДДС" xfId="115"/>
    <cellStyle name="_Себестоимость эл.энергии сторонним за 1 кв. 2006г." xfId="116"/>
    <cellStyle name="_Списание 2007 года" xfId="117"/>
    <cellStyle name="_сравнение новых 2007х (2)" xfId="118"/>
    <cellStyle name="_Таблица соответствия ЕПС и ТВ 060610" xfId="119"/>
    <cellStyle name="_Таблица соответствия ЕПС и ТВ МСФО PL" xfId="120"/>
    <cellStyle name="_ТАБЛИЦЫ_РАССЫЛКА_4" xfId="121"/>
    <cellStyle name="_Тепло Объем ремонт ввод ОФ ГБ 2006 ЭЦ-2" xfId="122"/>
    <cellStyle name="_Тепло Объемы для расчета ГБ 2006 ЭЦ-2" xfId="123"/>
    <cellStyle name="_Тепло ПН утвержд на 2006  г. " xfId="124"/>
    <cellStyle name="_Форма 2 - предложенная аудиторами" xfId="125"/>
    <cellStyle name="_Формат БДДС_061020_sent" xfId="126"/>
    <cellStyle name="_ЦФ  реализация акций 2008-2010" xfId="127"/>
    <cellStyle name="_ЦФ  реализация акций 2008-2010_акции по годам 2009-2012" xfId="128"/>
    <cellStyle name="_ЦФ  реализация акций 2008-2010_Копия Прогноз ПТРдо 2030г  (3)" xfId="129"/>
    <cellStyle name="_ЦФ  реализация акций 2008-2010_Прогноз ПТРдо 2030г." xfId="130"/>
    <cellStyle name="’К‰Э [0.00]" xfId="131"/>
    <cellStyle name="0,00;0;" xfId="132"/>
    <cellStyle name="1Normal" xfId="133"/>
    <cellStyle name="20% - Accent1" xfId="134"/>
    <cellStyle name="20% - Accent2" xfId="135"/>
    <cellStyle name="20% - Accent3" xfId="136"/>
    <cellStyle name="20% - Accent4" xfId="137"/>
    <cellStyle name="20% - Accent5" xfId="138"/>
    <cellStyle name="20% - Accent6" xfId="139"/>
    <cellStyle name="20% - Акцент1" xfId="140"/>
    <cellStyle name="20% - Акцент2" xfId="141"/>
    <cellStyle name="20% - Акцент3" xfId="142"/>
    <cellStyle name="20% - Акцент4" xfId="143"/>
    <cellStyle name="20% - Акцент5" xfId="144"/>
    <cellStyle name="20% - Акцент6" xfId="145"/>
    <cellStyle name="20% - Акцент6 2" xfId="146"/>
    <cellStyle name="40% - Accent1" xfId="147"/>
    <cellStyle name="40% - Accent2" xfId="148"/>
    <cellStyle name="40% - Accent3" xfId="149"/>
    <cellStyle name="40% - Accent4" xfId="150"/>
    <cellStyle name="40% - Accent5" xfId="151"/>
    <cellStyle name="40% - Accent6" xfId="152"/>
    <cellStyle name="40% - Акцент1" xfId="153"/>
    <cellStyle name="40% - Акцент2" xfId="154"/>
    <cellStyle name="40% - Акцент3" xfId="155"/>
    <cellStyle name="40% - Акцент4" xfId="156"/>
    <cellStyle name="40% - Акцент5" xfId="157"/>
    <cellStyle name="40% - Акцент6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60% - Акцент1" xfId="165"/>
    <cellStyle name="60% - Акцент2" xfId="166"/>
    <cellStyle name="60% - Акцент3" xfId="167"/>
    <cellStyle name="60% - Акцент4" xfId="168"/>
    <cellStyle name="60% - Акцент5" xfId="169"/>
    <cellStyle name="60% - Акцент6" xfId="170"/>
    <cellStyle name="6Code" xfId="171"/>
    <cellStyle name="8pt" xfId="172"/>
    <cellStyle name="Accent1" xfId="173"/>
    <cellStyle name="Accent1 - 20%" xfId="174"/>
    <cellStyle name="Accent1 - 20% 2" xfId="175"/>
    <cellStyle name="Accent1 - 20% 3" xfId="176"/>
    <cellStyle name="Accent1 - 20% 4" xfId="177"/>
    <cellStyle name="Accent1 - 20% 5" xfId="178"/>
    <cellStyle name="Accent1 - 20% 6" xfId="179"/>
    <cellStyle name="Accent1 - 40%" xfId="180"/>
    <cellStyle name="Accent1 - 40% 2" xfId="181"/>
    <cellStyle name="Accent1 - 40% 3" xfId="182"/>
    <cellStyle name="Accent1 - 40% 4" xfId="183"/>
    <cellStyle name="Accent1 - 40% 5" xfId="184"/>
    <cellStyle name="Accent1 - 40% 6" xfId="185"/>
    <cellStyle name="Accent1 - 60%" xfId="186"/>
    <cellStyle name="Accent1 - 60% 2" xfId="187"/>
    <cellStyle name="Accent1 - 60% 3" xfId="188"/>
    <cellStyle name="Accent1 - 60% 4" xfId="189"/>
    <cellStyle name="Accent1 - 60% 5" xfId="190"/>
    <cellStyle name="Accent1 - 60% 6" xfId="191"/>
    <cellStyle name="Accent1_акции по годам 2009-2012" xfId="192"/>
    <cellStyle name="Accent2" xfId="193"/>
    <cellStyle name="Accent2 - 20%" xfId="194"/>
    <cellStyle name="Accent2 - 20% 2" xfId="195"/>
    <cellStyle name="Accent2 - 20% 3" xfId="196"/>
    <cellStyle name="Accent2 - 20% 4" xfId="197"/>
    <cellStyle name="Accent2 - 20% 5" xfId="198"/>
    <cellStyle name="Accent2 - 20% 6" xfId="199"/>
    <cellStyle name="Accent2 - 40%" xfId="200"/>
    <cellStyle name="Accent2 - 40% 2" xfId="201"/>
    <cellStyle name="Accent2 - 40% 3" xfId="202"/>
    <cellStyle name="Accent2 - 40% 4" xfId="203"/>
    <cellStyle name="Accent2 - 40% 5" xfId="204"/>
    <cellStyle name="Accent2 - 40% 6" xfId="205"/>
    <cellStyle name="Accent2 - 60%" xfId="206"/>
    <cellStyle name="Accent2 - 60% 2" xfId="207"/>
    <cellStyle name="Accent2 - 60% 3" xfId="208"/>
    <cellStyle name="Accent2 - 60% 4" xfId="209"/>
    <cellStyle name="Accent2 - 60% 5" xfId="210"/>
    <cellStyle name="Accent2 - 60% 6" xfId="211"/>
    <cellStyle name="Accent2_акции по годам 2009-2012" xfId="212"/>
    <cellStyle name="Accent3" xfId="213"/>
    <cellStyle name="Accent3 - 20%" xfId="214"/>
    <cellStyle name="Accent3 - 20% 2" xfId="215"/>
    <cellStyle name="Accent3 - 20% 3" xfId="216"/>
    <cellStyle name="Accent3 - 20% 4" xfId="217"/>
    <cellStyle name="Accent3 - 20% 5" xfId="218"/>
    <cellStyle name="Accent3 - 20% 6" xfId="219"/>
    <cellStyle name="Accent3 - 40%" xfId="220"/>
    <cellStyle name="Accent3 - 40% 2" xfId="221"/>
    <cellStyle name="Accent3 - 40% 3" xfId="222"/>
    <cellStyle name="Accent3 - 40% 4" xfId="223"/>
    <cellStyle name="Accent3 - 40% 5" xfId="224"/>
    <cellStyle name="Accent3 - 40% 6" xfId="225"/>
    <cellStyle name="Accent3 - 60%" xfId="226"/>
    <cellStyle name="Accent3 - 60% 2" xfId="227"/>
    <cellStyle name="Accent3 - 60% 3" xfId="228"/>
    <cellStyle name="Accent3 - 60% 4" xfId="229"/>
    <cellStyle name="Accent3 - 60% 5" xfId="230"/>
    <cellStyle name="Accent3 - 60% 6" xfId="231"/>
    <cellStyle name="Accent3_7-р" xfId="232"/>
    <cellStyle name="Accent4" xfId="233"/>
    <cellStyle name="Accent4 - 20%" xfId="234"/>
    <cellStyle name="Accent4 - 20% 2" xfId="235"/>
    <cellStyle name="Accent4 - 20% 3" xfId="236"/>
    <cellStyle name="Accent4 - 20% 4" xfId="237"/>
    <cellStyle name="Accent4 - 20% 5" xfId="238"/>
    <cellStyle name="Accent4 - 20% 6" xfId="239"/>
    <cellStyle name="Accent4 - 40%" xfId="240"/>
    <cellStyle name="Accent4 - 40% 2" xfId="241"/>
    <cellStyle name="Accent4 - 40% 3" xfId="242"/>
    <cellStyle name="Accent4 - 40% 4" xfId="243"/>
    <cellStyle name="Accent4 - 40% 5" xfId="244"/>
    <cellStyle name="Accent4 - 40% 6" xfId="245"/>
    <cellStyle name="Accent4 - 60%" xfId="246"/>
    <cellStyle name="Accent4 - 60% 2" xfId="247"/>
    <cellStyle name="Accent4 - 60% 3" xfId="248"/>
    <cellStyle name="Accent4 - 60% 4" xfId="249"/>
    <cellStyle name="Accent4 - 60% 5" xfId="250"/>
    <cellStyle name="Accent4 - 60% 6" xfId="251"/>
    <cellStyle name="Accent4_7-р" xfId="252"/>
    <cellStyle name="Accent5" xfId="253"/>
    <cellStyle name="Accent5 - 20%" xfId="254"/>
    <cellStyle name="Accent5 - 20% 2" xfId="255"/>
    <cellStyle name="Accent5 - 20% 3" xfId="256"/>
    <cellStyle name="Accent5 - 20% 4" xfId="257"/>
    <cellStyle name="Accent5 - 20% 5" xfId="258"/>
    <cellStyle name="Accent5 - 20% 6" xfId="259"/>
    <cellStyle name="Accent5 - 40%" xfId="260"/>
    <cellStyle name="Accent5 - 60%" xfId="261"/>
    <cellStyle name="Accent5 - 60% 2" xfId="262"/>
    <cellStyle name="Accent5 - 60% 3" xfId="263"/>
    <cellStyle name="Accent5 - 60% 4" xfId="264"/>
    <cellStyle name="Accent5 - 60% 5" xfId="265"/>
    <cellStyle name="Accent5 - 60% 6" xfId="266"/>
    <cellStyle name="Accent5_7-р" xfId="267"/>
    <cellStyle name="Accent6" xfId="268"/>
    <cellStyle name="Accent6 - 20%" xfId="269"/>
    <cellStyle name="Accent6 - 40%" xfId="270"/>
    <cellStyle name="Accent6 - 40% 2" xfId="271"/>
    <cellStyle name="Accent6 - 40% 3" xfId="272"/>
    <cellStyle name="Accent6 - 40% 4" xfId="273"/>
    <cellStyle name="Accent6 - 40% 5" xfId="274"/>
    <cellStyle name="Accent6 - 40% 6" xfId="275"/>
    <cellStyle name="Accent6 - 60%" xfId="276"/>
    <cellStyle name="Accent6 - 60% 2" xfId="277"/>
    <cellStyle name="Accent6 - 60% 3" xfId="278"/>
    <cellStyle name="Accent6 - 60% 4" xfId="279"/>
    <cellStyle name="Accent6 - 60% 5" xfId="280"/>
    <cellStyle name="Accent6 - 60% 6" xfId="281"/>
    <cellStyle name="Accent6_7-р" xfId="282"/>
    <cellStyle name="Aeia?nnueea" xfId="283"/>
    <cellStyle name="Alilciue [0]_1TEK" xfId="284"/>
    <cellStyle name="Alilciue_1TEK" xfId="285"/>
    <cellStyle name="Annotations Cell - PerformancePoint" xfId="286"/>
    <cellStyle name="Arial007000001514155735" xfId="287"/>
    <cellStyle name="Arial007000001514155735 2" xfId="288"/>
    <cellStyle name="Arial0070000015536870911" xfId="289"/>
    <cellStyle name="Arial0070000015536870911 2" xfId="290"/>
    <cellStyle name="Arial007000001565535" xfId="291"/>
    <cellStyle name="Arial007000001565535 2" xfId="292"/>
    <cellStyle name="Arial0110010000536870911" xfId="293"/>
    <cellStyle name="Arial01101000015536870911" xfId="294"/>
    <cellStyle name="Arial017010000536870911" xfId="295"/>
    <cellStyle name="Arial018000000536870911" xfId="296"/>
    <cellStyle name="Arial10170100015536870911" xfId="297"/>
    <cellStyle name="Arial10170100015536870911 2" xfId="298"/>
    <cellStyle name="Arial107000000536870911" xfId="299"/>
    <cellStyle name="Arial107000001514155735" xfId="300"/>
    <cellStyle name="Arial107000001514155735 2" xfId="301"/>
    <cellStyle name="Arial107000001514155735FMT" xfId="302"/>
    <cellStyle name="Arial107000001514155735FMT 2" xfId="303"/>
    <cellStyle name="Arial1070000015536870911" xfId="304"/>
    <cellStyle name="Arial1070000015536870911 2" xfId="305"/>
    <cellStyle name="Arial1070000015536870911FMT" xfId="306"/>
    <cellStyle name="Arial1070000015536870911FMT 2" xfId="307"/>
    <cellStyle name="Arial107000001565535" xfId="308"/>
    <cellStyle name="Arial107000001565535 2" xfId="309"/>
    <cellStyle name="Arial107000001565535FMT" xfId="310"/>
    <cellStyle name="Arial107000001565535FMT 2" xfId="311"/>
    <cellStyle name="Arial117100000536870911" xfId="312"/>
    <cellStyle name="Arial118000000536870911" xfId="313"/>
    <cellStyle name="Arial2110100000536870911" xfId="314"/>
    <cellStyle name="Arial21101000015536870911" xfId="315"/>
    <cellStyle name="Arial2170000015536870911" xfId="316"/>
    <cellStyle name="Arial2170000015536870911 2" xfId="317"/>
    <cellStyle name="Arial2170000015536870911FMT" xfId="318"/>
    <cellStyle name="Arial2170000015536870911FMT 2" xfId="319"/>
    <cellStyle name="Bad" xfId="320"/>
    <cellStyle name="Blue" xfId="321"/>
    <cellStyle name="Body_$Dollars" xfId="322"/>
    <cellStyle name="Calc Currency (0)" xfId="323"/>
    <cellStyle name="Calc Currency (2)" xfId="324"/>
    <cellStyle name="Calc Percent (0)" xfId="325"/>
    <cellStyle name="Calc Percent (1)" xfId="326"/>
    <cellStyle name="Calc Percent (2)" xfId="327"/>
    <cellStyle name="Calc Units (0)" xfId="328"/>
    <cellStyle name="Calc Units (1)" xfId="329"/>
    <cellStyle name="Calc Units (2)" xfId="330"/>
    <cellStyle name="Calculation" xfId="331"/>
    <cellStyle name="Cells 2" xfId="332"/>
    <cellStyle name="Centered Heading" xfId="333"/>
    <cellStyle name="Check Cell" xfId="334"/>
    <cellStyle name="CMK" xfId="335"/>
    <cellStyle name="Code" xfId="336"/>
    <cellStyle name="Comma [0]_1 пол. 2002 NTPO" xfId="337"/>
    <cellStyle name="Comma [00]" xfId="338"/>
    <cellStyle name="Comma 0" xfId="339"/>
    <cellStyle name="Comma 0*" xfId="340"/>
    <cellStyle name="Comma 0.0" xfId="341"/>
    <cellStyle name="Comma 0.00" xfId="342"/>
    <cellStyle name="Comma 0.000" xfId="343"/>
    <cellStyle name="Comma 2" xfId="344"/>
    <cellStyle name="Comma 3" xfId="345"/>
    <cellStyle name="Comma 3*" xfId="346"/>
    <cellStyle name="Comma_1 пол. 2002 NTPO" xfId="347"/>
    <cellStyle name="Comma0" xfId="348"/>
    <cellStyle name="Comma1 - Style1" xfId="349"/>
    <cellStyle name="Company Name" xfId="350"/>
    <cellStyle name="Credit" xfId="351"/>
    <cellStyle name="Credit subtotal" xfId="352"/>
    <cellStyle name="Credit Total" xfId="353"/>
    <cellStyle name="Currency [0]" xfId="354"/>
    <cellStyle name="Currency [0] 2" xfId="355"/>
    <cellStyle name="Currency [0]_06_9m" xfId="356"/>
    <cellStyle name="Currency [00]" xfId="357"/>
    <cellStyle name="Currency 0" xfId="358"/>
    <cellStyle name="Currency 0.0" xfId="359"/>
    <cellStyle name="Currency 0.00" xfId="360"/>
    <cellStyle name="Currency 0.000" xfId="361"/>
    <cellStyle name="Currency 2" xfId="362"/>
    <cellStyle name="Currency EN" xfId="363"/>
    <cellStyle name="Currency RU" xfId="364"/>
    <cellStyle name="Currency RU calc" xfId="365"/>
    <cellStyle name="Currency RU_CP-P (2)" xfId="366"/>
    <cellStyle name="Currency_06_9m" xfId="367"/>
    <cellStyle name="Currency0" xfId="368"/>
    <cellStyle name="Currency2" xfId="369"/>
    <cellStyle name="Data Cell - PerformancePoint" xfId="370"/>
    <cellStyle name="Data Entry Cell - PerformancePoint" xfId="371"/>
    <cellStyle name="Date" xfId="372"/>
    <cellStyle name="Date Aligned" xfId="373"/>
    <cellStyle name="Date EN" xfId="374"/>
    <cellStyle name="Date RU" xfId="375"/>
    <cellStyle name="Date Short" xfId="376"/>
    <cellStyle name="Debit" xfId="377"/>
    <cellStyle name="Debit subtotal" xfId="378"/>
    <cellStyle name="Debit Total" xfId="379"/>
    <cellStyle name="Default" xfId="380"/>
    <cellStyle name="Dezimal [0]_engagement pub" xfId="381"/>
    <cellStyle name="Dezimal_engagement pub" xfId="382"/>
    <cellStyle name="Dotted Line" xfId="383"/>
    <cellStyle name="Dziesiętny [0]_Annexes WWBU 02-03 ER" xfId="384"/>
    <cellStyle name="Dziesiętny_Annexes WWBU 02-03 ER" xfId="385"/>
    <cellStyle name="Emphasis 1" xfId="386"/>
    <cellStyle name="Emphasis 1 2" xfId="387"/>
    <cellStyle name="Emphasis 1 3" xfId="388"/>
    <cellStyle name="Emphasis 1 4" xfId="389"/>
    <cellStyle name="Emphasis 1 5" xfId="390"/>
    <cellStyle name="Emphasis 1 6" xfId="391"/>
    <cellStyle name="Emphasis 2" xfId="392"/>
    <cellStyle name="Emphasis 2 2" xfId="393"/>
    <cellStyle name="Emphasis 2 3" xfId="394"/>
    <cellStyle name="Emphasis 2 4" xfId="395"/>
    <cellStyle name="Emphasis 2 5" xfId="396"/>
    <cellStyle name="Emphasis 2 6" xfId="397"/>
    <cellStyle name="Emphasis 3" xfId="398"/>
    <cellStyle name="Enter Currency (0)" xfId="399"/>
    <cellStyle name="Enter Currency (2)" xfId="400"/>
    <cellStyle name="Enter Units (0)" xfId="401"/>
    <cellStyle name="Enter Units (1)" xfId="402"/>
    <cellStyle name="Enter Units (2)" xfId="403"/>
    <cellStyle name="Euro" xfId="404"/>
    <cellStyle name="Euro 2" xfId="405"/>
    <cellStyle name="ew" xfId="406"/>
    <cellStyle name="Explanatory Text" xfId="407"/>
    <cellStyle name="Fixed" xfId="408"/>
    <cellStyle name="Fixed3 - Style2" xfId="409"/>
    <cellStyle name="fo]&#13;&#10;UserName=Murat Zelef&#13;&#10;UserCompany=Bumerang&#13;&#10;&#13;&#10;[File Paths]&#13;&#10;WorkingDirectory=C:\EQUIS\DLWIN&#13;&#10;DownLoader=C" xfId="410"/>
    <cellStyle name="Followed Hyperlink" xfId="411"/>
    <cellStyle name="Footnote" xfId="412"/>
    <cellStyle name="Good" xfId="413"/>
    <cellStyle name="Good 2" xfId="414"/>
    <cellStyle name="Good 3" xfId="415"/>
    <cellStyle name="Good 4" xfId="416"/>
    <cellStyle name="Good_7-р_Из_Системы" xfId="417"/>
    <cellStyle name="hard no" xfId="418"/>
    <cellStyle name="Hard Percent" xfId="419"/>
    <cellStyle name="hardno" xfId="420"/>
    <cellStyle name="Header" xfId="421"/>
    <cellStyle name="Header 3" xfId="422"/>
    <cellStyle name="Header1" xfId="423"/>
    <cellStyle name="Header2" xfId="424"/>
    <cellStyle name="Heading" xfId="425"/>
    <cellStyle name="Heading 1" xfId="426"/>
    <cellStyle name="Heading 2" xfId="427"/>
    <cellStyle name="Heading 3" xfId="428"/>
    <cellStyle name="Heading 4" xfId="429"/>
    <cellStyle name="Heading No Underline" xfId="430"/>
    <cellStyle name="Heading With Underline" xfId="431"/>
    <cellStyle name="Heading_CFS from EBITDA 6m05_05_esz" xfId="432"/>
    <cellStyle name="Hipervínculo visitado_~0039347" xfId="433"/>
    <cellStyle name="Hipervínculo_COMPARATIVOSSI" xfId="434"/>
    <cellStyle name="Hyperlink" xfId="435"/>
    <cellStyle name="Iau?iue_1TEK" xfId="436"/>
    <cellStyle name="Îáû÷íûé_cogs" xfId="437"/>
    <cellStyle name="Info" xfId="438"/>
    <cellStyle name="Input" xfId="439"/>
    <cellStyle name="InputCurrency" xfId="440"/>
    <cellStyle name="InputCurrency2" xfId="441"/>
    <cellStyle name="InputMultiple1" xfId="442"/>
    <cellStyle name="InputPercent1" xfId="443"/>
    <cellStyle name="Ioe?uaaaoayny aeia?nnueea" xfId="444"/>
    <cellStyle name="ISO" xfId="445"/>
    <cellStyle name="Link Currency (0)" xfId="446"/>
    <cellStyle name="Link Currency (2)" xfId="447"/>
    <cellStyle name="Link Units (0)" xfId="448"/>
    <cellStyle name="Link Units (1)" xfId="449"/>
    <cellStyle name="Link Units (2)" xfId="450"/>
    <cellStyle name="Linked Cell" xfId="451"/>
    <cellStyle name="LMK" xfId="452"/>
    <cellStyle name="Locked Cell - PerformancePoint" xfId="453"/>
    <cellStyle name="Migliaia (0)_Ita_01graf" xfId="454"/>
    <cellStyle name="Migliaia_Ita_01graf" xfId="455"/>
    <cellStyle name="Millares [0]_~0011760" xfId="456"/>
    <cellStyle name="Millares_~0011760" xfId="457"/>
    <cellStyle name="Milliers [0]_RESULTS" xfId="458"/>
    <cellStyle name="Milliers_RESULTS" xfId="459"/>
    <cellStyle name="Mon?taire [0]_RESULTS" xfId="460"/>
    <cellStyle name="Mon?taire_RESULTS" xfId="461"/>
    <cellStyle name="Moneda [0]_~0011760" xfId="462"/>
    <cellStyle name="Moneda_~0011760" xfId="463"/>
    <cellStyle name="Monetaire [0]_AR" xfId="464"/>
    <cellStyle name="Monétaire [0]_RESULTS" xfId="465"/>
    <cellStyle name="Monetaire_AR" xfId="466"/>
    <cellStyle name="Monétaire_RESULTS" xfId="467"/>
    <cellStyle name="Multiple" xfId="468"/>
    <cellStyle name="Multiple1" xfId="469"/>
    <cellStyle name="MultipleBelow" xfId="470"/>
    <cellStyle name="Neutral" xfId="471"/>
    <cellStyle name="Neutral 2" xfId="472"/>
    <cellStyle name="Neutral 3" xfId="473"/>
    <cellStyle name="Neutral 4" xfId="474"/>
    <cellStyle name="Neutral_7-р_Из_Системы" xfId="475"/>
    <cellStyle name="Non d‚fini" xfId="476"/>
    <cellStyle name="Non défini" xfId="477"/>
    <cellStyle name="Norma11l" xfId="478"/>
    <cellStyle name="normal" xfId="479"/>
    <cellStyle name="Normal - Style1" xfId="480"/>
    <cellStyle name="Normal 2" xfId="481"/>
    <cellStyle name="Normal 3" xfId="482"/>
    <cellStyle name="Normal 4" xfId="483"/>
    <cellStyle name="Normal 5" xfId="484"/>
    <cellStyle name="Normal_#10-Headcount" xfId="485"/>
    <cellStyle name="Normal1" xfId="486"/>
    <cellStyle name="Normal1 2" xfId="487"/>
    <cellStyle name="Normal2" xfId="488"/>
    <cellStyle name="Normale_Ita_01graf" xfId="489"/>
    <cellStyle name="NormalGB" xfId="490"/>
    <cellStyle name="normální_model květen" xfId="491"/>
    <cellStyle name="Normalny_24. 02. 97." xfId="492"/>
    <cellStyle name="normбlnм_laroux" xfId="493"/>
    <cellStyle name="Note" xfId="494"/>
    <cellStyle name="Note 2" xfId="495"/>
    <cellStyle name="Note 3" xfId="496"/>
    <cellStyle name="Note 4" xfId="497"/>
    <cellStyle name="Note_7-р_Из_Системы" xfId="498"/>
    <cellStyle name="Ociriniaue [0]_1TEK" xfId="499"/>
    <cellStyle name="Ociriniaue_1TEK" xfId="500"/>
    <cellStyle name="Oeiainiaue [0]_NotesFA" xfId="501"/>
    <cellStyle name="Oeiainiaue_NotesFA" xfId="502"/>
    <cellStyle name="Option" xfId="503"/>
    <cellStyle name="Ouny?e [0]_Oi?a IAIE" xfId="504"/>
    <cellStyle name="Ouny?e_Oi?a IAIE" xfId="505"/>
    <cellStyle name="Òûñÿ÷è [0]_cogs" xfId="506"/>
    <cellStyle name="Òûñÿ÷è_cogs" xfId="507"/>
    <cellStyle name="Output" xfId="508"/>
    <cellStyle name="Paaotsikko" xfId="509"/>
    <cellStyle name="Page Number" xfId="510"/>
    <cellStyle name="pb_page_heading_LS" xfId="511"/>
    <cellStyle name="Percen - Style1" xfId="512"/>
    <cellStyle name="Percen - Style3" xfId="513"/>
    <cellStyle name="Percent %" xfId="514"/>
    <cellStyle name="Percent % Long Underline" xfId="515"/>
    <cellStyle name="Percent (0)" xfId="516"/>
    <cellStyle name="Percent [0]" xfId="517"/>
    <cellStyle name="Percent [00]" xfId="518"/>
    <cellStyle name="Percent 0.0%" xfId="519"/>
    <cellStyle name="Percent 0.0% Long Underline" xfId="520"/>
    <cellStyle name="Percent 0.00%" xfId="521"/>
    <cellStyle name="Percent 0.00% Long Underline" xfId="522"/>
    <cellStyle name="Percent 0.000%" xfId="523"/>
    <cellStyle name="Percent 0.000% Long Underline" xfId="524"/>
    <cellStyle name="Percent 2" xfId="525"/>
    <cellStyle name="Percent 3" xfId="526"/>
    <cellStyle name="Percent_RS_Lianozovo-Samara_9m01" xfId="527"/>
    <cellStyle name="Percent1" xfId="528"/>
    <cellStyle name="Piug" xfId="529"/>
    <cellStyle name="Plug" xfId="530"/>
    <cellStyle name="PrePop Currency (0)" xfId="531"/>
    <cellStyle name="PrePop Currency (2)" xfId="532"/>
    <cellStyle name="PrePop Units (0)" xfId="533"/>
    <cellStyle name="PrePop Units (1)" xfId="534"/>
    <cellStyle name="PrePop Units (2)" xfId="535"/>
    <cellStyle name="Price_Body" xfId="536"/>
    <cellStyle name="Salomon Logo" xfId="537"/>
    <cellStyle name="SAPBEXaggData" xfId="538"/>
    <cellStyle name="SAPBEXaggData 2" xfId="539"/>
    <cellStyle name="SAPBEXaggData 3" xfId="540"/>
    <cellStyle name="SAPBEXaggData 4" xfId="541"/>
    <cellStyle name="SAPBEXaggData 5" xfId="542"/>
    <cellStyle name="SAPBEXaggData 6" xfId="543"/>
    <cellStyle name="SAPBEXaggDataEmph" xfId="544"/>
    <cellStyle name="SAPBEXaggDataEmph 2" xfId="545"/>
    <cellStyle name="SAPBEXaggDataEmph 3" xfId="546"/>
    <cellStyle name="SAPBEXaggDataEmph 4" xfId="547"/>
    <cellStyle name="SAPBEXaggDataEmph 5" xfId="548"/>
    <cellStyle name="SAPBEXaggDataEmph 6" xfId="549"/>
    <cellStyle name="SAPBEXaggItem" xfId="550"/>
    <cellStyle name="SAPBEXaggItem 2" xfId="551"/>
    <cellStyle name="SAPBEXaggItem 3" xfId="552"/>
    <cellStyle name="SAPBEXaggItem 4" xfId="553"/>
    <cellStyle name="SAPBEXaggItem 5" xfId="554"/>
    <cellStyle name="SAPBEXaggItem 6" xfId="555"/>
    <cellStyle name="SAPBEXaggItemX" xfId="556"/>
    <cellStyle name="SAPBEXaggItemX 2" xfId="557"/>
    <cellStyle name="SAPBEXaggItemX 3" xfId="558"/>
    <cellStyle name="SAPBEXaggItemX 4" xfId="559"/>
    <cellStyle name="SAPBEXaggItemX 5" xfId="560"/>
    <cellStyle name="SAPBEXaggItemX 6" xfId="561"/>
    <cellStyle name="SAPBEXchaText" xfId="562"/>
    <cellStyle name="SAPBEXchaText 2" xfId="563"/>
    <cellStyle name="SAPBEXchaText 3" xfId="564"/>
    <cellStyle name="SAPBEXchaText 4" xfId="565"/>
    <cellStyle name="SAPBEXchaText 5" xfId="566"/>
    <cellStyle name="SAPBEXchaText 6" xfId="567"/>
    <cellStyle name="SAPBEXchaText_Приложение_1_к_7-у-о_2009_Кв_1_ФСТ" xfId="568"/>
    <cellStyle name="SAPBEXexcBad7" xfId="569"/>
    <cellStyle name="SAPBEXexcBad7 2" xfId="570"/>
    <cellStyle name="SAPBEXexcBad7 3" xfId="571"/>
    <cellStyle name="SAPBEXexcBad7 4" xfId="572"/>
    <cellStyle name="SAPBEXexcBad7 5" xfId="573"/>
    <cellStyle name="SAPBEXexcBad7 6" xfId="574"/>
    <cellStyle name="SAPBEXexcBad8" xfId="575"/>
    <cellStyle name="SAPBEXexcBad8 2" xfId="576"/>
    <cellStyle name="SAPBEXexcBad8 3" xfId="577"/>
    <cellStyle name="SAPBEXexcBad8 4" xfId="578"/>
    <cellStyle name="SAPBEXexcBad8 5" xfId="579"/>
    <cellStyle name="SAPBEXexcBad8 6" xfId="580"/>
    <cellStyle name="SAPBEXexcBad9" xfId="581"/>
    <cellStyle name="SAPBEXexcBad9 2" xfId="582"/>
    <cellStyle name="SAPBEXexcBad9 3" xfId="583"/>
    <cellStyle name="SAPBEXexcBad9 4" xfId="584"/>
    <cellStyle name="SAPBEXexcBad9 5" xfId="585"/>
    <cellStyle name="SAPBEXexcBad9 6" xfId="586"/>
    <cellStyle name="SAPBEXexcCritical4" xfId="587"/>
    <cellStyle name="SAPBEXexcCritical4 2" xfId="588"/>
    <cellStyle name="SAPBEXexcCritical4 3" xfId="589"/>
    <cellStyle name="SAPBEXexcCritical4 4" xfId="590"/>
    <cellStyle name="SAPBEXexcCritical4 5" xfId="591"/>
    <cellStyle name="SAPBEXexcCritical4 6" xfId="592"/>
    <cellStyle name="SAPBEXexcCritical5" xfId="593"/>
    <cellStyle name="SAPBEXexcCritical5 2" xfId="594"/>
    <cellStyle name="SAPBEXexcCritical5 3" xfId="595"/>
    <cellStyle name="SAPBEXexcCritical5 4" xfId="596"/>
    <cellStyle name="SAPBEXexcCritical5 5" xfId="597"/>
    <cellStyle name="SAPBEXexcCritical5 6" xfId="598"/>
    <cellStyle name="SAPBEXexcCritical6" xfId="599"/>
    <cellStyle name="SAPBEXexcCritical6 2" xfId="600"/>
    <cellStyle name="SAPBEXexcCritical6 3" xfId="601"/>
    <cellStyle name="SAPBEXexcCritical6 4" xfId="602"/>
    <cellStyle name="SAPBEXexcCritical6 5" xfId="603"/>
    <cellStyle name="SAPBEXexcCritical6 6" xfId="604"/>
    <cellStyle name="SAPBEXexcGood1" xfId="605"/>
    <cellStyle name="SAPBEXexcGood1 2" xfId="606"/>
    <cellStyle name="SAPBEXexcGood1 3" xfId="607"/>
    <cellStyle name="SAPBEXexcGood1 4" xfId="608"/>
    <cellStyle name="SAPBEXexcGood1 5" xfId="609"/>
    <cellStyle name="SAPBEXexcGood1 6" xfId="610"/>
    <cellStyle name="SAPBEXexcGood2" xfId="611"/>
    <cellStyle name="SAPBEXexcGood2 2" xfId="612"/>
    <cellStyle name="SAPBEXexcGood2 3" xfId="613"/>
    <cellStyle name="SAPBEXexcGood2 4" xfId="614"/>
    <cellStyle name="SAPBEXexcGood2 5" xfId="615"/>
    <cellStyle name="SAPBEXexcGood2 6" xfId="616"/>
    <cellStyle name="SAPBEXexcGood3" xfId="617"/>
    <cellStyle name="SAPBEXexcGood3 2" xfId="618"/>
    <cellStyle name="SAPBEXexcGood3 3" xfId="619"/>
    <cellStyle name="SAPBEXexcGood3 4" xfId="620"/>
    <cellStyle name="SAPBEXexcGood3 5" xfId="621"/>
    <cellStyle name="SAPBEXexcGood3 6" xfId="622"/>
    <cellStyle name="SAPBEXfilterDrill" xfId="623"/>
    <cellStyle name="SAPBEXfilterDrill 2" xfId="624"/>
    <cellStyle name="SAPBEXfilterDrill 3" xfId="625"/>
    <cellStyle name="SAPBEXfilterDrill 4" xfId="626"/>
    <cellStyle name="SAPBEXfilterDrill 5" xfId="627"/>
    <cellStyle name="SAPBEXfilterDrill 6" xfId="628"/>
    <cellStyle name="SAPBEXfilterItem" xfId="629"/>
    <cellStyle name="SAPBEXfilterItem 2" xfId="630"/>
    <cellStyle name="SAPBEXfilterItem 3" xfId="631"/>
    <cellStyle name="SAPBEXfilterItem 4" xfId="632"/>
    <cellStyle name="SAPBEXfilterItem 5" xfId="633"/>
    <cellStyle name="SAPBEXfilterItem 6" xfId="634"/>
    <cellStyle name="SAPBEXfilterText" xfId="635"/>
    <cellStyle name="SAPBEXfilterText 2" xfId="636"/>
    <cellStyle name="SAPBEXfilterText 3" xfId="637"/>
    <cellStyle name="SAPBEXfilterText 4" xfId="638"/>
    <cellStyle name="SAPBEXfilterText 5" xfId="639"/>
    <cellStyle name="SAPBEXfilterText 6" xfId="640"/>
    <cellStyle name="SAPBEXformats" xfId="641"/>
    <cellStyle name="SAPBEXformats 2" xfId="642"/>
    <cellStyle name="SAPBEXformats 3" xfId="643"/>
    <cellStyle name="SAPBEXformats 4" xfId="644"/>
    <cellStyle name="SAPBEXformats 5" xfId="645"/>
    <cellStyle name="SAPBEXformats 6" xfId="646"/>
    <cellStyle name="SAPBEXheaderItem" xfId="647"/>
    <cellStyle name="SAPBEXheaderItem 2" xfId="648"/>
    <cellStyle name="SAPBEXheaderItem 3" xfId="649"/>
    <cellStyle name="SAPBEXheaderItem 4" xfId="650"/>
    <cellStyle name="SAPBEXheaderItem 5" xfId="651"/>
    <cellStyle name="SAPBEXheaderItem 6" xfId="652"/>
    <cellStyle name="SAPBEXheaderText" xfId="653"/>
    <cellStyle name="SAPBEXheaderText 2" xfId="654"/>
    <cellStyle name="SAPBEXheaderText 3" xfId="655"/>
    <cellStyle name="SAPBEXheaderText 4" xfId="656"/>
    <cellStyle name="SAPBEXheaderText 5" xfId="657"/>
    <cellStyle name="SAPBEXheaderText 6" xfId="658"/>
    <cellStyle name="SAPBEXHLevel0" xfId="659"/>
    <cellStyle name="SAPBEXHLevel0 2" xfId="660"/>
    <cellStyle name="SAPBEXHLevel0 3" xfId="661"/>
    <cellStyle name="SAPBEXHLevel0 4" xfId="662"/>
    <cellStyle name="SAPBEXHLevel0 5" xfId="663"/>
    <cellStyle name="SAPBEXHLevel0 6" xfId="664"/>
    <cellStyle name="SAPBEXHLevel0 7" xfId="665"/>
    <cellStyle name="SAPBEXHLevel0_7y-отчетная_РЖД_2009_04" xfId="666"/>
    <cellStyle name="SAPBEXHLevel0X" xfId="667"/>
    <cellStyle name="SAPBEXHLevel0X 2" xfId="668"/>
    <cellStyle name="SAPBEXHLevel0X 3" xfId="669"/>
    <cellStyle name="SAPBEXHLevel0X 4" xfId="670"/>
    <cellStyle name="SAPBEXHLevel0X 5" xfId="671"/>
    <cellStyle name="SAPBEXHLevel0X 6" xfId="672"/>
    <cellStyle name="SAPBEXHLevel0X 7" xfId="673"/>
    <cellStyle name="SAPBEXHLevel0X 8" xfId="674"/>
    <cellStyle name="SAPBEXHLevel0X 9" xfId="675"/>
    <cellStyle name="SAPBEXHLevel0X_7-р_Из_Системы" xfId="676"/>
    <cellStyle name="SAPBEXHLevel1" xfId="677"/>
    <cellStyle name="SAPBEXHLevel1 2" xfId="678"/>
    <cellStyle name="SAPBEXHLevel1 3" xfId="679"/>
    <cellStyle name="SAPBEXHLevel1 4" xfId="680"/>
    <cellStyle name="SAPBEXHLevel1 5" xfId="681"/>
    <cellStyle name="SAPBEXHLevel1 6" xfId="682"/>
    <cellStyle name="SAPBEXHLevel1 7" xfId="683"/>
    <cellStyle name="SAPBEXHLevel1_7y-отчетная_РЖД_2009_04" xfId="684"/>
    <cellStyle name="SAPBEXHLevel1X" xfId="685"/>
    <cellStyle name="SAPBEXHLevel1X 2" xfId="686"/>
    <cellStyle name="SAPBEXHLevel1X 3" xfId="687"/>
    <cellStyle name="SAPBEXHLevel1X 4" xfId="688"/>
    <cellStyle name="SAPBEXHLevel1X 5" xfId="689"/>
    <cellStyle name="SAPBEXHLevel1X 6" xfId="690"/>
    <cellStyle name="SAPBEXHLevel1X 7" xfId="691"/>
    <cellStyle name="SAPBEXHLevel1X 8" xfId="692"/>
    <cellStyle name="SAPBEXHLevel1X 9" xfId="693"/>
    <cellStyle name="SAPBEXHLevel1X_7-р_Из_Системы" xfId="694"/>
    <cellStyle name="SAPBEXHLevel2" xfId="695"/>
    <cellStyle name="SAPBEXHLevel2 2" xfId="696"/>
    <cellStyle name="SAPBEXHLevel2 3" xfId="697"/>
    <cellStyle name="SAPBEXHLevel2 4" xfId="698"/>
    <cellStyle name="SAPBEXHLevel2 5" xfId="699"/>
    <cellStyle name="SAPBEXHLevel2 6" xfId="700"/>
    <cellStyle name="SAPBEXHLevel2_Приложение_1_к_7-у-о_2009_Кв_1_ФСТ" xfId="701"/>
    <cellStyle name="SAPBEXHLevel2X" xfId="702"/>
    <cellStyle name="SAPBEXHLevel2X 2" xfId="703"/>
    <cellStyle name="SAPBEXHLevel2X 3" xfId="704"/>
    <cellStyle name="SAPBEXHLevel2X 4" xfId="705"/>
    <cellStyle name="SAPBEXHLevel2X 5" xfId="706"/>
    <cellStyle name="SAPBEXHLevel2X 6" xfId="707"/>
    <cellStyle name="SAPBEXHLevel2X 7" xfId="708"/>
    <cellStyle name="SAPBEXHLevel2X 8" xfId="709"/>
    <cellStyle name="SAPBEXHLevel2X 9" xfId="710"/>
    <cellStyle name="SAPBEXHLevel2X_7-р_Из_Системы" xfId="711"/>
    <cellStyle name="SAPBEXHLevel3" xfId="712"/>
    <cellStyle name="SAPBEXHLevel3 2" xfId="713"/>
    <cellStyle name="SAPBEXHLevel3 3" xfId="714"/>
    <cellStyle name="SAPBEXHLevel3 4" xfId="715"/>
    <cellStyle name="SAPBEXHLevel3 5" xfId="716"/>
    <cellStyle name="SAPBEXHLevel3 6" xfId="717"/>
    <cellStyle name="SAPBEXHLevel3_Приложение_1_к_7-у-о_2009_Кв_1_ФСТ" xfId="718"/>
    <cellStyle name="SAPBEXHLevel3X" xfId="719"/>
    <cellStyle name="SAPBEXHLevel3X 2" xfId="720"/>
    <cellStyle name="SAPBEXHLevel3X 3" xfId="721"/>
    <cellStyle name="SAPBEXHLevel3X 4" xfId="722"/>
    <cellStyle name="SAPBEXHLevel3X 5" xfId="723"/>
    <cellStyle name="SAPBEXHLevel3X 6" xfId="724"/>
    <cellStyle name="SAPBEXHLevel3X 7" xfId="725"/>
    <cellStyle name="SAPBEXHLevel3X 8" xfId="726"/>
    <cellStyle name="SAPBEXHLevel3X 9" xfId="727"/>
    <cellStyle name="SAPBEXHLevel3X_7-р_Из_Системы" xfId="728"/>
    <cellStyle name="SAPBEXinputData" xfId="729"/>
    <cellStyle name="SAPBEXinputData 10" xfId="730"/>
    <cellStyle name="SAPBEXinputData 2" xfId="731"/>
    <cellStyle name="SAPBEXinputData 3" xfId="732"/>
    <cellStyle name="SAPBEXinputData 4" xfId="733"/>
    <cellStyle name="SAPBEXinputData 5" xfId="734"/>
    <cellStyle name="SAPBEXinputData 6" xfId="735"/>
    <cellStyle name="SAPBEXinputData 7" xfId="736"/>
    <cellStyle name="SAPBEXinputData 8" xfId="737"/>
    <cellStyle name="SAPBEXinputData 9" xfId="738"/>
    <cellStyle name="SAPBEXinputData_7-р_Из_Системы" xfId="739"/>
    <cellStyle name="SAPBEXItemHeader" xfId="740"/>
    <cellStyle name="SAPBEXresData" xfId="741"/>
    <cellStyle name="SAPBEXresData 2" xfId="742"/>
    <cellStyle name="SAPBEXresData 3" xfId="743"/>
    <cellStyle name="SAPBEXresData 4" xfId="744"/>
    <cellStyle name="SAPBEXresData 5" xfId="745"/>
    <cellStyle name="SAPBEXresData 6" xfId="746"/>
    <cellStyle name="SAPBEXresDataEmph" xfId="747"/>
    <cellStyle name="SAPBEXresDataEmph 2" xfId="748"/>
    <cellStyle name="SAPBEXresDataEmph 2 2" xfId="749"/>
    <cellStyle name="SAPBEXresDataEmph 3" xfId="750"/>
    <cellStyle name="SAPBEXresDataEmph 3 2" xfId="751"/>
    <cellStyle name="SAPBEXresDataEmph 4" xfId="752"/>
    <cellStyle name="SAPBEXresDataEmph 4 2" xfId="753"/>
    <cellStyle name="SAPBEXresDataEmph 5" xfId="754"/>
    <cellStyle name="SAPBEXresDataEmph 5 2" xfId="755"/>
    <cellStyle name="SAPBEXresDataEmph 6" xfId="756"/>
    <cellStyle name="SAPBEXresDataEmph 6 2" xfId="757"/>
    <cellStyle name="SAPBEXresItem" xfId="758"/>
    <cellStyle name="SAPBEXresItem 2" xfId="759"/>
    <cellStyle name="SAPBEXresItem 3" xfId="760"/>
    <cellStyle name="SAPBEXresItem 4" xfId="761"/>
    <cellStyle name="SAPBEXresItem 5" xfId="762"/>
    <cellStyle name="SAPBEXresItem 6" xfId="763"/>
    <cellStyle name="SAPBEXresItemX" xfId="764"/>
    <cellStyle name="SAPBEXresItemX 2" xfId="765"/>
    <cellStyle name="SAPBEXresItemX 3" xfId="766"/>
    <cellStyle name="SAPBEXresItemX 4" xfId="767"/>
    <cellStyle name="SAPBEXresItemX 5" xfId="768"/>
    <cellStyle name="SAPBEXresItemX 6" xfId="769"/>
    <cellStyle name="SAPBEXstdData" xfId="770"/>
    <cellStyle name="SAPBEXstdData 2" xfId="771"/>
    <cellStyle name="SAPBEXstdData 3" xfId="772"/>
    <cellStyle name="SAPBEXstdData 4" xfId="773"/>
    <cellStyle name="SAPBEXstdData 5" xfId="774"/>
    <cellStyle name="SAPBEXstdData 6" xfId="775"/>
    <cellStyle name="SAPBEXstdData_Приложение_1_к_7-у-о_2009_Кв_1_ФСТ" xfId="776"/>
    <cellStyle name="SAPBEXstdDataEmph" xfId="777"/>
    <cellStyle name="SAPBEXstdDataEmph 2" xfId="778"/>
    <cellStyle name="SAPBEXstdDataEmph 3" xfId="779"/>
    <cellStyle name="SAPBEXstdDataEmph 4" xfId="780"/>
    <cellStyle name="SAPBEXstdDataEmph 5" xfId="781"/>
    <cellStyle name="SAPBEXstdDataEmph 6" xfId="782"/>
    <cellStyle name="SAPBEXstdItem" xfId="783"/>
    <cellStyle name="SAPBEXstdItem 2" xfId="784"/>
    <cellStyle name="SAPBEXstdItem 3" xfId="785"/>
    <cellStyle name="SAPBEXstdItem 4" xfId="786"/>
    <cellStyle name="SAPBEXstdItem 5" xfId="787"/>
    <cellStyle name="SAPBEXstdItem 6" xfId="788"/>
    <cellStyle name="SAPBEXstdItem 7" xfId="789"/>
    <cellStyle name="SAPBEXstdItem_7-р" xfId="790"/>
    <cellStyle name="SAPBEXstdItemX" xfId="791"/>
    <cellStyle name="SAPBEXstdItemX 2" xfId="792"/>
    <cellStyle name="SAPBEXstdItemX 3" xfId="793"/>
    <cellStyle name="SAPBEXstdItemX 4" xfId="794"/>
    <cellStyle name="SAPBEXstdItemX 5" xfId="795"/>
    <cellStyle name="SAPBEXstdItemX 6" xfId="796"/>
    <cellStyle name="SAPBEXtitle" xfId="797"/>
    <cellStyle name="SAPBEXtitle 2" xfId="798"/>
    <cellStyle name="SAPBEXtitle 3" xfId="799"/>
    <cellStyle name="SAPBEXtitle 4" xfId="800"/>
    <cellStyle name="SAPBEXtitle 5" xfId="801"/>
    <cellStyle name="SAPBEXtitle 6" xfId="802"/>
    <cellStyle name="SAPBEXunassignedItem" xfId="803"/>
    <cellStyle name="SAPBEXunassignedItem 2" xfId="804"/>
    <cellStyle name="SAPBEXundefined" xfId="805"/>
    <cellStyle name="SAPBEXundefined 2" xfId="806"/>
    <cellStyle name="SAPBEXundefined 3" xfId="807"/>
    <cellStyle name="SAPBEXundefined 4" xfId="808"/>
    <cellStyle name="SAPBEXundefined 5" xfId="809"/>
    <cellStyle name="SAPBEXundefined 6" xfId="810"/>
    <cellStyle name="Sheet Title" xfId="811"/>
    <cellStyle name="small" xfId="812"/>
    <cellStyle name="Standard_engagement pub" xfId="813"/>
    <cellStyle name="styleColumnTitles" xfId="814"/>
    <cellStyle name="styleDateRange" xfId="815"/>
    <cellStyle name="styleHidden" xfId="816"/>
    <cellStyle name="styleNormal" xfId="817"/>
    <cellStyle name="styleSeriesAttributes" xfId="818"/>
    <cellStyle name="styleSeriesData" xfId="819"/>
    <cellStyle name="styleSeriesDataForecast" xfId="820"/>
    <cellStyle name="styleSeriesDataForecastNA" xfId="821"/>
    <cellStyle name="styleSeriesDataNA" xfId="822"/>
    <cellStyle name="Table Head" xfId="823"/>
    <cellStyle name="Table Head Aligned" xfId="824"/>
    <cellStyle name="Table Head Blue" xfId="825"/>
    <cellStyle name="Table Head Green" xfId="826"/>
    <cellStyle name="Table Head_Val_Sum_Graph" xfId="827"/>
    <cellStyle name="Table Heading" xfId="828"/>
    <cellStyle name="Table Text" xfId="829"/>
    <cellStyle name="Table Title" xfId="830"/>
    <cellStyle name="Table Units" xfId="831"/>
    <cellStyle name="Table_Header" xfId="832"/>
    <cellStyle name="TableStyleLight1" xfId="833"/>
    <cellStyle name="Text" xfId="834"/>
    <cellStyle name="Text 1" xfId="835"/>
    <cellStyle name="Text Head" xfId="836"/>
    <cellStyle name="Text Head 1" xfId="837"/>
    <cellStyle name="Text Indent A" xfId="838"/>
    <cellStyle name="Text Indent B" xfId="839"/>
    <cellStyle name="Text Indent C" xfId="840"/>
    <cellStyle name="Tickmark" xfId="841"/>
    <cellStyle name="Times New Roman0181000015536870911" xfId="842"/>
    <cellStyle name="Title" xfId="843"/>
    <cellStyle name="Title 4" xfId="844"/>
    <cellStyle name="Total" xfId="845"/>
    <cellStyle name="TotalCurrency" xfId="846"/>
    <cellStyle name="Undefiniert" xfId="847"/>
    <cellStyle name="Underline_Single" xfId="848"/>
    <cellStyle name="Unit" xfId="849"/>
    <cellStyle name="Valiotsikko" xfId="850"/>
    <cellStyle name="Valuta (0)_Ita_01graf" xfId="851"/>
    <cellStyle name="Valuta_Ita_01graf" xfId="852"/>
    <cellStyle name="Währung [0]_engagement pub" xfId="853"/>
    <cellStyle name="Währung_engagement pub" xfId="854"/>
    <cellStyle name="Walutowy [0]_Annexes WWBU 02-03 ER" xfId="855"/>
    <cellStyle name="Walutowy_Annexes WWBU 02-03 ER" xfId="856"/>
    <cellStyle name="Warning Text" xfId="857"/>
    <cellStyle name="XComma" xfId="858"/>
    <cellStyle name="XComma 0.0" xfId="859"/>
    <cellStyle name="XComma 0.00" xfId="860"/>
    <cellStyle name="XComma 0.000" xfId="861"/>
    <cellStyle name="XCurrency" xfId="862"/>
    <cellStyle name="XCurrency 0.0" xfId="863"/>
    <cellStyle name="XCurrency 0.00" xfId="864"/>
    <cellStyle name="XCurrency 0.000" xfId="865"/>
    <cellStyle name="year" xfId="866"/>
    <cellStyle name="Year EN" xfId="867"/>
    <cellStyle name="Year RU" xfId="868"/>
    <cellStyle name="Βασικό_Analyse Trimestrielle E0" xfId="869"/>
    <cellStyle name="Акцент1" xfId="870"/>
    <cellStyle name="Акцент2" xfId="871"/>
    <cellStyle name="Акцент3" xfId="872"/>
    <cellStyle name="Акцент4" xfId="873"/>
    <cellStyle name="Акцент5" xfId="874"/>
    <cellStyle name="Акцент6" xfId="875"/>
    <cellStyle name="Беззащитный" xfId="876"/>
    <cellStyle name="Беззащитный 2" xfId="877"/>
    <cellStyle name="вагоны" xfId="878"/>
    <cellStyle name="Ввод " xfId="879"/>
    <cellStyle name="Ввод  2" xfId="880"/>
    <cellStyle name="Верт. заголовок" xfId="881"/>
    <cellStyle name="Верх" xfId="882"/>
    <cellStyle name="Вес_продукта" xfId="883"/>
    <cellStyle name="Вывод" xfId="884"/>
    <cellStyle name="Вычисление" xfId="885"/>
    <cellStyle name="Hyperlink" xfId="886"/>
    <cellStyle name="Гиперссылка 2" xfId="887"/>
    <cellStyle name="Гиперссылка 2 2" xfId="888"/>
    <cellStyle name="Гиперссылка 2 2 2" xfId="889"/>
    <cellStyle name="Гиперссылка 3" xfId="890"/>
    <cellStyle name="Гиперссылка 4" xfId="891"/>
    <cellStyle name="Гиперссылка 4 6" xfId="892"/>
    <cellStyle name="Гиперссылка 5" xfId="893"/>
    <cellStyle name="Группа" xfId="894"/>
    <cellStyle name="Группа 0" xfId="895"/>
    <cellStyle name="Группа 1" xfId="896"/>
    <cellStyle name="Группа 2" xfId="897"/>
    <cellStyle name="Группа 3" xfId="898"/>
    <cellStyle name="Группа 4" xfId="899"/>
    <cellStyle name="Группа 5" xfId="900"/>
    <cellStyle name="Группа 6" xfId="901"/>
    <cellStyle name="Группа 7" xfId="902"/>
    <cellStyle name="Группа 8" xfId="903"/>
    <cellStyle name="Группа_" xfId="904"/>
    <cellStyle name="Группа0 0" xfId="905"/>
    <cellStyle name="Группа0 1" xfId="906"/>
    <cellStyle name="Группа0 2" xfId="907"/>
    <cellStyle name="Дата" xfId="908"/>
    <cellStyle name="Дата UTL" xfId="909"/>
    <cellStyle name="Дата_Audit Com_9m05_2" xfId="910"/>
    <cellStyle name="два_знака" xfId="911"/>
    <cellStyle name="Двойной клик" xfId="912"/>
    <cellStyle name="Currency" xfId="913"/>
    <cellStyle name="Currency [0]" xfId="914"/>
    <cellStyle name="Заголовок" xfId="915"/>
    <cellStyle name="Заголовок 1" xfId="916"/>
    <cellStyle name="Заголовок 1 2" xfId="917"/>
    <cellStyle name="Заголовок 2" xfId="918"/>
    <cellStyle name="Заголовок 3" xfId="919"/>
    <cellStyle name="Заголовок 4" xfId="920"/>
    <cellStyle name="ЗаголовокСтолбца" xfId="921"/>
    <cellStyle name="ЗаголовокСтолбца 2" xfId="922"/>
    <cellStyle name="Защитный" xfId="923"/>
    <cellStyle name="Защитный 2" xfId="924"/>
    <cellStyle name="Значение" xfId="925"/>
    <cellStyle name="Значение 2" xfId="926"/>
    <cellStyle name="Итог" xfId="927"/>
    <cellStyle name="Итого" xfId="928"/>
    <cellStyle name="Количество" xfId="929"/>
    <cellStyle name="Контрольная ячейка" xfId="930"/>
    <cellStyle name="Мой заголовок" xfId="931"/>
    <cellStyle name="Мой заголовок листа" xfId="932"/>
    <cellStyle name="Мой заголовок листа 2" xfId="933"/>
    <cellStyle name="Мой заголовок_Тариф 2012 (21.03.2011)" xfId="934"/>
    <cellStyle name="Мои наименования показателей" xfId="935"/>
    <cellStyle name="Мои наименования показателей 2" xfId="936"/>
    <cellStyle name="Название" xfId="937"/>
    <cellStyle name="Невидимый" xfId="938"/>
    <cellStyle name="Нейтральный" xfId="939"/>
    <cellStyle name="Низ1" xfId="940"/>
    <cellStyle name="Низ2" xfId="941"/>
    <cellStyle name="Обычный 10" xfId="942"/>
    <cellStyle name="Обычный 11" xfId="943"/>
    <cellStyle name="Обычный 12" xfId="944"/>
    <cellStyle name="Обычный 12 2" xfId="945"/>
    <cellStyle name="Обычный 12 3 2" xfId="946"/>
    <cellStyle name="Обычный 12_Т-НахВТО-газ-28.09.12" xfId="947"/>
    <cellStyle name="Обычный 13" xfId="948"/>
    <cellStyle name="Обычный 14" xfId="949"/>
    <cellStyle name="Обычный 14 2" xfId="950"/>
    <cellStyle name="Обычный 15" xfId="951"/>
    <cellStyle name="Обычный 16" xfId="952"/>
    <cellStyle name="Обычный 16 2" xfId="953"/>
    <cellStyle name="Обычный 17" xfId="954"/>
    <cellStyle name="Обычный 18" xfId="955"/>
    <cellStyle name="Обычный 19" xfId="956"/>
    <cellStyle name="Обычный 2" xfId="957"/>
    <cellStyle name="Обычный 2 10" xfId="958"/>
    <cellStyle name="Обычный 2 10 2" xfId="959"/>
    <cellStyle name="Обычный 2 11" xfId="960"/>
    <cellStyle name="Обычный 2 11 2" xfId="961"/>
    <cellStyle name="Обычный 2 11_Т-НахВТО-газ-28.09.12" xfId="962"/>
    <cellStyle name="Обычный 2 12" xfId="963"/>
    <cellStyle name="Обычный 2 12 2" xfId="964"/>
    <cellStyle name="Обычный 2 12_Т-НахВТО-газ-28.09.12" xfId="965"/>
    <cellStyle name="Обычный 2 13" xfId="966"/>
    <cellStyle name="Обычный 2 14" xfId="967"/>
    <cellStyle name="Обычный 2 2" xfId="968"/>
    <cellStyle name="Обычный 2 2 2" xfId="969"/>
    <cellStyle name="Обычный 2 3" xfId="970"/>
    <cellStyle name="Обычный 2 3 2" xfId="971"/>
    <cellStyle name="Обычный 2 4" xfId="972"/>
    <cellStyle name="Обычный 2 4 2" xfId="973"/>
    <cellStyle name="Обычный 2 5" xfId="974"/>
    <cellStyle name="Обычный 2 6" xfId="975"/>
    <cellStyle name="Обычный 2 7" xfId="976"/>
    <cellStyle name="Обычный 2 8" xfId="977"/>
    <cellStyle name="Обычный 2 9" xfId="978"/>
    <cellStyle name="Обычный 2_Лист1" xfId="979"/>
    <cellStyle name="Обычный 20" xfId="980"/>
    <cellStyle name="Обычный 21" xfId="981"/>
    <cellStyle name="Обычный 22" xfId="982"/>
    <cellStyle name="Обычный 23" xfId="983"/>
    <cellStyle name="Обычный 24" xfId="984"/>
    <cellStyle name="Обычный 25" xfId="985"/>
    <cellStyle name="Обычный 26" xfId="986"/>
    <cellStyle name="Обычный 27" xfId="987"/>
    <cellStyle name="Обычный 28" xfId="988"/>
    <cellStyle name="Обычный 29" xfId="989"/>
    <cellStyle name="Обычный 3" xfId="990"/>
    <cellStyle name="Обычный 3 2" xfId="991"/>
    <cellStyle name="Обычный 3 2 2" xfId="992"/>
    <cellStyle name="Обычный 3 3" xfId="993"/>
    <cellStyle name="Обычный 3 3 2" xfId="994"/>
    <cellStyle name="Обычный 3 4" xfId="995"/>
    <cellStyle name="Обычный 3 5" xfId="996"/>
    <cellStyle name="Обычный 3 6" xfId="997"/>
    <cellStyle name="Обычный 3_RZD_2009-2030_macromodel_090518" xfId="998"/>
    <cellStyle name="Обычный 30" xfId="999"/>
    <cellStyle name="Обычный 31" xfId="1000"/>
    <cellStyle name="Обычный 32" xfId="1001"/>
    <cellStyle name="Обычный 33" xfId="1002"/>
    <cellStyle name="Обычный 34" xfId="1003"/>
    <cellStyle name="Обычный 35" xfId="1004"/>
    <cellStyle name="Обычный 36" xfId="1005"/>
    <cellStyle name="Обычный 37" xfId="1006"/>
    <cellStyle name="Обычный 4" xfId="1007"/>
    <cellStyle name="Обычный 4 2" xfId="1008"/>
    <cellStyle name="Обычный 4 2 2" xfId="1009"/>
    <cellStyle name="Обычный 4 2_Т-НахВТО-газ-28.09.12" xfId="1010"/>
    <cellStyle name="Обычный 4 3" xfId="1011"/>
    <cellStyle name="Обычный 4_test_расчет тепловой энергии - для разработки 30 03 11" xfId="1012"/>
    <cellStyle name="Обычный 45" xfId="1013"/>
    <cellStyle name="Обычный 46" xfId="1014"/>
    <cellStyle name="Обычный 47" xfId="1015"/>
    <cellStyle name="Обычный 48" xfId="1016"/>
    <cellStyle name="Обычный 49" xfId="1017"/>
    <cellStyle name="Обычный 5" xfId="1018"/>
    <cellStyle name="Обычный 5 2" xfId="1019"/>
    <cellStyle name="Обычный 5 2 2" xfId="1020"/>
    <cellStyle name="Обычный 50" xfId="1021"/>
    <cellStyle name="Обычный 51" xfId="1022"/>
    <cellStyle name="Обычный 52" xfId="1023"/>
    <cellStyle name="Обычный 53" xfId="1024"/>
    <cellStyle name="Обычный 54" xfId="1025"/>
    <cellStyle name="Обычный 55" xfId="1026"/>
    <cellStyle name="Обычный 56" xfId="1027"/>
    <cellStyle name="Обычный 57" xfId="1028"/>
    <cellStyle name="Обычный 58" xfId="1029"/>
    <cellStyle name="Обычный 59" xfId="1030"/>
    <cellStyle name="Обычный 6" xfId="1031"/>
    <cellStyle name="Обычный 6 2" xfId="1032"/>
    <cellStyle name="Обычный 60" xfId="1033"/>
    <cellStyle name="Обычный 61" xfId="1034"/>
    <cellStyle name="Обычный 62" xfId="1035"/>
    <cellStyle name="Обычный 63" xfId="1036"/>
    <cellStyle name="Обычный 64" xfId="1037"/>
    <cellStyle name="Обычный 65" xfId="1038"/>
    <cellStyle name="Обычный 66" xfId="1039"/>
    <cellStyle name="Обычный 67" xfId="1040"/>
    <cellStyle name="Обычный 68" xfId="1041"/>
    <cellStyle name="Обычный 69" xfId="1042"/>
    <cellStyle name="Обычный 7" xfId="1043"/>
    <cellStyle name="Обычный 7 2" xfId="1044"/>
    <cellStyle name="Обычный 71" xfId="1045"/>
    <cellStyle name="Обычный 72" xfId="1046"/>
    <cellStyle name="Обычный 8" xfId="1047"/>
    <cellStyle name="Обычный 8 2" xfId="1048"/>
    <cellStyle name="Обычный 9" xfId="1049"/>
    <cellStyle name="Обычный_Полезный отпуск электроэнергии и мощности, реализуемой по регулируемым ценам" xfId="1050"/>
    <cellStyle name="Обычный_Продажа" xfId="1051"/>
    <cellStyle name="Обычный_Сведения об отпуске (передаче) электроэнергии потребителям распределительными сетевыми организациями" xfId="1052"/>
    <cellStyle name="один_знак" xfId="1053"/>
    <cellStyle name="Followed Hyperlink" xfId="1054"/>
    <cellStyle name="План" xfId="1055"/>
    <cellStyle name="Плохой" xfId="1056"/>
    <cellStyle name="Подгруппа" xfId="1057"/>
    <cellStyle name="Пояснение" xfId="1058"/>
    <cellStyle name="Примечание" xfId="1059"/>
    <cellStyle name="Продукт" xfId="1060"/>
    <cellStyle name="Процент_11п" xfId="1061"/>
    <cellStyle name="Percent" xfId="1062"/>
    <cellStyle name="Процентный 10" xfId="1063"/>
    <cellStyle name="Процентный 11" xfId="1064"/>
    <cellStyle name="Процентный 12" xfId="1065"/>
    <cellStyle name="Процентный 13" xfId="1066"/>
    <cellStyle name="Процентный 2" xfId="1067"/>
    <cellStyle name="Процентный 2 2" xfId="1068"/>
    <cellStyle name="Процентный 2 2 2" xfId="1069"/>
    <cellStyle name="Процентный 2 3" xfId="1070"/>
    <cellStyle name="Процентный 2 4" xfId="1071"/>
    <cellStyle name="Процентный 3" xfId="1072"/>
    <cellStyle name="Процентный 3 2" xfId="1073"/>
    <cellStyle name="Процентный 3 3" xfId="1074"/>
    <cellStyle name="Процентный 4" xfId="1075"/>
    <cellStyle name="Процентный 5" xfId="1076"/>
    <cellStyle name="Процентный 6" xfId="1077"/>
    <cellStyle name="Процентный 7" xfId="1078"/>
    <cellStyle name="Процентный 8" xfId="1079"/>
    <cellStyle name="Процентный 9" xfId="1080"/>
    <cellStyle name="Разница" xfId="1081"/>
    <cellStyle name="Сверхулин" xfId="1082"/>
    <cellStyle name="Сводная таблица" xfId="1083"/>
    <cellStyle name="Связанная ячейка" xfId="1084"/>
    <cellStyle name="Стиль 1" xfId="1085"/>
    <cellStyle name="Стиль 1 2" xfId="1086"/>
    <cellStyle name="Стиль 1 3" xfId="1087"/>
    <cellStyle name="Стиль 1 4" xfId="1088"/>
    <cellStyle name="Стиль 1 5" xfId="1089"/>
    <cellStyle name="Стиль 1 6" xfId="1090"/>
    <cellStyle name="Стиль 1 7" xfId="1091"/>
    <cellStyle name="Стиль 1_Книга2" xfId="1092"/>
    <cellStyle name="Субсчет" xfId="1093"/>
    <cellStyle name="Счет" xfId="1094"/>
    <cellStyle name="ТаблицаТекст" xfId="1095"/>
    <cellStyle name="Текст предупреждения" xfId="1096"/>
    <cellStyle name="Текстовый" xfId="1097"/>
    <cellStyle name="тонны" xfId="1098"/>
    <cellStyle name="три_знака" xfId="1099"/>
    <cellStyle name="Тысячи [0]_12п" xfId="1100"/>
    <cellStyle name="Тысячи_11п" xfId="1101"/>
    <cellStyle name="Comma" xfId="1102"/>
    <cellStyle name="Comma [0]" xfId="1103"/>
    <cellStyle name="Финансовый 10" xfId="1104"/>
    <cellStyle name="Финансовый 11" xfId="1105"/>
    <cellStyle name="Финансовый 12" xfId="1106"/>
    <cellStyle name="Финансовый 13" xfId="1107"/>
    <cellStyle name="Финансовый 14" xfId="1108"/>
    <cellStyle name="Финансовый 2" xfId="1109"/>
    <cellStyle name="Финансовый 2 10" xfId="1110"/>
    <cellStyle name="Финансовый 2 2" xfId="1111"/>
    <cellStyle name="Финансовый 2 2 2" xfId="1112"/>
    <cellStyle name="Финансовый 2 2 3" xfId="1113"/>
    <cellStyle name="Финансовый 2 3" xfId="1114"/>
    <cellStyle name="Финансовый 2 4" xfId="1115"/>
    <cellStyle name="Финансовый 2 5" xfId="1116"/>
    <cellStyle name="Финансовый 2 6" xfId="1117"/>
    <cellStyle name="Финансовый 2 7" xfId="1118"/>
    <cellStyle name="Финансовый 2 8" xfId="1119"/>
    <cellStyle name="Финансовый 2 9" xfId="1120"/>
    <cellStyle name="Финансовый 3" xfId="1121"/>
    <cellStyle name="Финансовый 3 2" xfId="1122"/>
    <cellStyle name="Финансовый 3 3" xfId="1123"/>
    <cellStyle name="Финансовый 3 4" xfId="1124"/>
    <cellStyle name="Финансовый 3 5" xfId="1125"/>
    <cellStyle name="Финансовый 3 6" xfId="1126"/>
    <cellStyle name="Финансовый 4" xfId="1127"/>
    <cellStyle name="Финансовый 4 2" xfId="1128"/>
    <cellStyle name="Финансовый 4 3" xfId="1129"/>
    <cellStyle name="Финансовый 5" xfId="1130"/>
    <cellStyle name="Финансовый 6" xfId="1131"/>
    <cellStyle name="Финансовый 7" xfId="1132"/>
    <cellStyle name="Финансовый 8" xfId="1133"/>
    <cellStyle name="Финансовый 9" xfId="1134"/>
    <cellStyle name="Финансовый0[0]_FU_bal" xfId="1135"/>
    <cellStyle name="Формула" xfId="1136"/>
    <cellStyle name="Формула 2" xfId="1137"/>
    <cellStyle name="Формула 3" xfId="1138"/>
    <cellStyle name="Формула_Form10" xfId="1139"/>
    <cellStyle name="ФормулаВБ" xfId="1140"/>
    <cellStyle name="ФормулаВБ 2" xfId="1141"/>
    <cellStyle name="ФормулаВБ_Мониторинг инвестиций" xfId="1142"/>
    <cellStyle name="ФормулаНаКонтроль" xfId="1143"/>
    <cellStyle name="ФормулаНаКонтроль 2" xfId="1144"/>
    <cellStyle name="ФормулаНаКонтроль_GRES.2007.5" xfId="1145"/>
    <cellStyle name="Хороший" xfId="1146"/>
    <cellStyle name="целые" xfId="1147"/>
    <cellStyle name="Цена_продукта" xfId="1148"/>
    <cellStyle name="Шапка" xfId="1149"/>
    <cellStyle name="ШАУ" xfId="1150"/>
    <cellStyle name="標準_PL-CF sheet" xfId="1151"/>
    <cellStyle name="䁺_x0001_" xfId="1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rlson\&#1073;&#1102;&#1076;&#1078;&#1077;&#1090;&#1099;\&#1041;&#1102;&#1076;&#1078;&#1077;&#1090;%202006\_&#1079;&#1072;&#1097;&#1080;&#1090;&#1072;%20&#1073;&#1102;&#1076;&#1078;&#1077;&#1090;&#1086;&#1074;\_&#1043;&#1088;&#1091;&#1087;&#1087;&#1072;\&#1041;&#1102;&#1076;&#1078;&#1077;&#1090;%202006_&#1075;&#1088;&#1091;&#1087;&#1087;&#1072;_&#1079;&#1072;&#1097;&#1080;&#1090;&#1072;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lmk2\Fin_Upr\SEIS\EXCEL\Esur00\Septiembre\vincul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lmk2\Fin_upr\Documents%20and%20Settings\shehovtsova\Local%20Settings\Temporary%20Internet%20Files\OLKE4\C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\Local%20Settings\Temporary%20Internet%20Files\Content.Outlook\O68QLE11\&#1058;&#1072;&#1073;&#1083;&#1080;&#1094;&#1099;%201%203%201%204%201%205%201%2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MUL\Suek-Baykal$\USER\Everyone\KOMM\&#1057;&#1074;&#1086;&#1076;%20&#1089;&#1086;&#1094;%20&#1089;&#1092;&#1077;&#1088;&#107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t_7.1\&#1053;&#1086;&#1074;&#1072;&#1103;%20&#1087;&#1072;&#1087;&#1082;&#1072;\&#1055;&#1069;&#105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BUGAEN~1.SUE\LOCALS~1\Temp\Rar$DI01.578\&#1057;&#1059;&#1069;&#1050;\&#1056;&#1072;&#1073;&#1086;&#1095;&#1080;&#1077;%20&#1084;&#1072;&#1090;&#1077;&#1088;&#1080;&#1072;&#1083;&#1099;\&#1054;&#1073;&#1089;&#1083;&#1077;&#1076;&#1086;&#1074;&#1072;&#1085;&#1080;&#1077;\&#1052;&#1072;&#1090;&#1077;&#1088;&#1080;&#1072;&#1083;&#1099;%20&#1086;&#1090;%20&#1082;&#1086;&#1084;&#1087;&#1072;&#1085;&#1080;&#1081;\&#1064;&#1072;&#1093;&#1090;&#1072;%20&#1050;&#1086;&#1084;&#1089;&#1086;&#1084;&#1086;&#1083;&#1077;&#1094;\&#1069;&#1082;&#1086;&#1085;&#1086;&#1084;&#1080;&#1095;&#1077;&#1089;&#1082;&#1080;&#1081;%20&#1073;&#1083;&#1086;&#1082;\&#1050;&#1074;&#1072;&#1088;&#1090;&#1072;&#1083;&#1100;&#1085;&#1086;&#1077;%20&#1087;&#1083;&#1072;&#1085;&#1080;&#1088;&#1086;&#1074;&#1072;&#1085;&#1080;&#1077;\&#1055;&#1088;&#1086;&#1075;&#1088;&#1072;&#1084;&#1084;&#1072;%20&#1088;&#1077;&#1084;&#1086;&#1085;&#1090;&#1072;%20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ДР СУЭК"/>
      <sheetName val="Коммерч"/>
      <sheetName val="БЮДЖЕТ=&gt;"/>
      <sheetName val="БДР"/>
      <sheetName val="БДДС"/>
      <sheetName val="БКВ"/>
      <sheetName val="расшифровки=&gt;"/>
      <sheetName val="2005"/>
      <sheetName val="БДР_динамика"/>
      <sheetName val="ОБЪЕМЫ"/>
      <sheetName val="ОТГРУЗКА"/>
      <sheetName val="ВЫРУЧКА"/>
      <sheetName val="ЦЕНЫ"/>
      <sheetName val="ТРАНСПОРТИРОВКА"/>
      <sheetName val="СЕБЕСТОИМОСТЬ"/>
      <sheetName val="Админ"/>
      <sheetName val="Опер"/>
      <sheetName val="ВНЕРЕАЛИЗ"/>
      <sheetName val="НАЛОГ НА ПРИБЫЛЬ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nculos"/>
      <sheetName val="tit"/>
      <sheetName val="indice"/>
      <sheetName val="SUIVI EFFECTIFS"/>
      <sheetName val="EFFECT."/>
      <sheetName val="COSTAB97"/>
      <sheetName val="#¡REF"/>
      <sheetName val="abcd"/>
      <sheetName val="Vendas Tons"/>
      <sheetName val="CAB 1998"/>
      <sheetName val="CAB"/>
      <sheetName val="ar"/>
      <sheetName val="mixprod"/>
      <sheetName val="raf"/>
      <sheetName val="rce"/>
      <sheetName val="volcanrop"/>
      <sheetName val="abcd (3)"/>
      <sheetName val="Tons"/>
      <sheetName val="C.Estr."/>
      <sheetName val="EFFECT_"/>
      <sheetName val="__REF"/>
      <sheetName val="C_Estr_"/>
      <sheetName val="#?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дек02"/>
      <sheetName val="СБЕ Молоко"/>
      <sheetName val="СБЕ СОК"/>
      <sheetName val="CF-кредиты"/>
      <sheetName val="CF-кредиты (здесь)"/>
      <sheetName val="%"/>
      <sheetName val="Фин.деят"/>
      <sheetName val="Фин.деят (2)"/>
      <sheetName val="Day"/>
      <sheetName val="КредЛМК"/>
      <sheetName val="КредЦМК"/>
      <sheetName val="КредВБД"/>
      <sheetName val="КредЗДМП"/>
      <sheetName val="КредСибМол"/>
      <sheetName val="КредТимМК"/>
      <sheetName val="КредКиев"/>
      <sheetName val="КредУФА"/>
      <sheetName val="КредНижМК"/>
      <sheetName val="КредКарасук"/>
      <sheetName val="Рубцовск"/>
      <sheetName val="Новокуйбышевск"/>
      <sheetName val="Харьков"/>
      <sheetName val="Роска"/>
      <sheetName val="КредБиш"/>
      <sheetName val="КредВладМК"/>
      <sheetName val="КредТуймазы"/>
      <sheetName val="КредИзр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3"/>
      <sheetName val="3 сторонние"/>
      <sheetName val="4"/>
      <sheetName val="4 сторонние"/>
      <sheetName val="5"/>
      <sheetName val="5 сторонние"/>
      <sheetName val="П1.6"/>
      <sheetName val="1.30 год"/>
      <sheetName val="1.30 полугодия"/>
      <sheetName val="P2.1"/>
      <sheetName val="P2.2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смете на сод соц обьектов"/>
      <sheetName val="здравпункт"/>
      <sheetName val="база"/>
      <sheetName val="дом приезжих"/>
      <sheetName val="общепит"/>
      <sheetName val="общеп 1"/>
      <sheetName val="ПЭБ-1-01-Ф"/>
      <sheetName val="ПЭБ-1-02-Ф "/>
      <sheetName val="ПЭБ-1-03-Ф (январь)"/>
      <sheetName val="ПЭБ-1-04-Ф"/>
      <sheetName val="ПЭБ-1-05-Ф"/>
      <sheetName val="ПЭБ-1-06-ф"/>
      <sheetName val="ПЭБ-1-06-Ф(январь)"/>
      <sheetName val="ПЭБ-1-07-Ф"/>
      <sheetName val="ПЭБ-1-08-Ф"/>
      <sheetName val="ПЭБ-1-09-Ф (янв)"/>
      <sheetName val="ПЭБ -1-11-Ф "/>
      <sheetName val="ПЭБ-2-01-Ф"/>
      <sheetName val="ПЭБ -2-02-Ф"/>
      <sheetName val="ПЭБ-2-04-Ф"/>
      <sheetName val="ПЭБ-2-08-Ф"/>
      <sheetName val="ПЭБ-3-01-Ф"/>
      <sheetName val="предприятие"/>
      <sheetName val="А5"/>
      <sheetName val="Б130-1(1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ТП2004 720"/>
      <sheetName val="Баланс ТП2004 755"/>
      <sheetName val="Горнотехничекие показатели(720)"/>
      <sheetName val="План производства шахты (720)"/>
      <sheetName val="Горнотехничекие показатели(755)"/>
      <sheetName val="План производства шахты (755)"/>
      <sheetName val="числен."/>
      <sheetName val="Осн. показ. очистн. забоев"/>
      <sheetName val="Осн. показ. подготовит. забоев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рамма"/>
      <sheetName val="План-график"/>
      <sheetName val="Годовая сме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M79"/>
  <sheetViews>
    <sheetView tabSelected="1" zoomScalePageLayoutView="0" workbookViewId="0" topLeftCell="A1">
      <pane xSplit="2" topLeftCell="AG1" activePane="topRight" state="frozen"/>
      <selection pane="topLeft" activeCell="A1" sqref="A1"/>
      <selection pane="topRight" activeCell="BS12" sqref="BS12"/>
    </sheetView>
  </sheetViews>
  <sheetFormatPr defaultColWidth="9.140625" defaultRowHeight="12.75" outlineLevelCol="2"/>
  <cols>
    <col min="1" max="1" width="38.421875" style="0" customWidth="1"/>
    <col min="3" max="22" width="14.7109375" style="0" customWidth="1" outlineLevel="1"/>
    <col min="23" max="23" width="15.421875" style="0" customWidth="1" outlineLevel="1"/>
    <col min="24" max="24" width="12.421875" style="0" customWidth="1" outlineLevel="1"/>
    <col min="25" max="25" width="14.7109375" style="0" customWidth="1" outlineLevel="1"/>
    <col min="26" max="26" width="15.8515625" style="0" customWidth="1" outlineLevel="1"/>
    <col min="27" max="27" width="14.140625" style="0" customWidth="1" outlineLevel="1"/>
    <col min="28" max="28" width="15.28125" style="0" customWidth="1" outlineLevel="1"/>
    <col min="29" max="29" width="17.7109375" style="0" customWidth="1" outlineLevel="1"/>
    <col min="30" max="30" width="16.8515625" style="0" customWidth="1" outlineLevel="1"/>
    <col min="31" max="31" width="14.28125" style="0" customWidth="1" outlineLevel="1"/>
    <col min="32" max="32" width="14.57421875" style="0" customWidth="1" outlineLevel="1"/>
    <col min="33" max="33" width="15.28125" style="0" customWidth="1" outlineLevel="1" collapsed="1"/>
    <col min="34" max="34" width="17.7109375" style="0" customWidth="1" outlineLevel="1"/>
    <col min="35" max="35" width="16.8515625" style="0" customWidth="1" outlineLevel="1"/>
    <col min="36" max="36" width="14.28125" style="0" customWidth="1" outlineLevel="1"/>
    <col min="37" max="37" width="14.57421875" style="0" customWidth="1" outlineLevel="1"/>
    <col min="38" max="42" width="14.7109375" style="0" hidden="1" customWidth="1" outlineLevel="2"/>
    <col min="43" max="43" width="14.140625" style="0" hidden="1" customWidth="1" outlineLevel="2"/>
    <col min="44" max="67" width="14.7109375" style="0" hidden="1" customWidth="1" outlineLevel="2"/>
    <col min="68" max="68" width="14.7109375" style="0" customWidth="1" outlineLevel="1" collapsed="1"/>
    <col min="69" max="72" width="14.7109375" style="0" customWidth="1" outlineLevel="1"/>
    <col min="73" max="73" width="14.00390625" style="0" customWidth="1"/>
    <col min="74" max="74" width="11.140625" style="0" bestFit="1" customWidth="1"/>
    <col min="75" max="75" width="13.28125" style="0" customWidth="1"/>
    <col min="76" max="76" width="16.00390625" style="0" customWidth="1"/>
    <col min="77" max="77" width="14.57421875" style="0" customWidth="1"/>
  </cols>
  <sheetData>
    <row r="2" spans="1:77" ht="15">
      <c r="A2" s="148" t="s">
        <v>57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</row>
    <row r="3" ht="13.5" thickBot="1"/>
    <row r="4" spans="1:77" s="22" customFormat="1" ht="13.5" thickBot="1">
      <c r="A4" s="143"/>
      <c r="B4" s="144"/>
      <c r="C4" s="145" t="s">
        <v>45</v>
      </c>
      <c r="D4" s="146"/>
      <c r="E4" s="146"/>
      <c r="F4" s="146"/>
      <c r="G4" s="147"/>
      <c r="H4" s="145" t="s">
        <v>46</v>
      </c>
      <c r="I4" s="146"/>
      <c r="J4" s="146"/>
      <c r="K4" s="146"/>
      <c r="L4" s="147"/>
      <c r="M4" s="146" t="s">
        <v>47</v>
      </c>
      <c r="N4" s="146"/>
      <c r="O4" s="146"/>
      <c r="P4" s="146"/>
      <c r="Q4" s="146"/>
      <c r="R4" s="145" t="s">
        <v>48</v>
      </c>
      <c r="S4" s="146"/>
      <c r="T4" s="146"/>
      <c r="U4" s="146"/>
      <c r="V4" s="147"/>
      <c r="W4" s="145" t="s">
        <v>49</v>
      </c>
      <c r="X4" s="146"/>
      <c r="Y4" s="146"/>
      <c r="Z4" s="146"/>
      <c r="AA4" s="147"/>
      <c r="AB4" s="145" t="s">
        <v>50</v>
      </c>
      <c r="AC4" s="146"/>
      <c r="AD4" s="146"/>
      <c r="AE4" s="146"/>
      <c r="AF4" s="147"/>
      <c r="AG4" s="145" t="s">
        <v>43</v>
      </c>
      <c r="AH4" s="146"/>
      <c r="AI4" s="146"/>
      <c r="AJ4" s="146"/>
      <c r="AK4" s="147"/>
      <c r="AL4" s="145" t="s">
        <v>51</v>
      </c>
      <c r="AM4" s="146"/>
      <c r="AN4" s="146"/>
      <c r="AO4" s="146"/>
      <c r="AP4" s="147"/>
      <c r="AQ4" s="145" t="s">
        <v>52</v>
      </c>
      <c r="AR4" s="146"/>
      <c r="AS4" s="146"/>
      <c r="AT4" s="146"/>
      <c r="AU4" s="147"/>
      <c r="AV4" s="145" t="s">
        <v>53</v>
      </c>
      <c r="AW4" s="146"/>
      <c r="AX4" s="146"/>
      <c r="AY4" s="146"/>
      <c r="AZ4" s="147"/>
      <c r="BA4" s="145" t="s">
        <v>54</v>
      </c>
      <c r="BB4" s="146"/>
      <c r="BC4" s="146"/>
      <c r="BD4" s="146"/>
      <c r="BE4" s="147"/>
      <c r="BF4" s="145" t="s">
        <v>55</v>
      </c>
      <c r="BG4" s="146"/>
      <c r="BH4" s="146"/>
      <c r="BI4" s="146"/>
      <c r="BJ4" s="147"/>
      <c r="BK4" s="145" t="s">
        <v>56</v>
      </c>
      <c r="BL4" s="146"/>
      <c r="BM4" s="146"/>
      <c r="BN4" s="146"/>
      <c r="BO4" s="147"/>
      <c r="BP4" s="145" t="s">
        <v>44</v>
      </c>
      <c r="BQ4" s="146"/>
      <c r="BR4" s="146"/>
      <c r="BS4" s="146"/>
      <c r="BT4" s="147"/>
      <c r="BU4" s="146" t="s">
        <v>42</v>
      </c>
      <c r="BV4" s="146"/>
      <c r="BW4" s="146"/>
      <c r="BX4" s="146"/>
      <c r="BY4" s="147"/>
    </row>
    <row r="5" spans="1:77" ht="12.75" customHeight="1">
      <c r="A5" s="122" t="s">
        <v>26</v>
      </c>
      <c r="B5" s="124" t="s">
        <v>27</v>
      </c>
      <c r="C5" s="117" t="s">
        <v>23</v>
      </c>
      <c r="D5" s="114" t="s">
        <v>24</v>
      </c>
      <c r="E5" s="114"/>
      <c r="F5" s="114"/>
      <c r="G5" s="115"/>
      <c r="H5" s="117" t="s">
        <v>23</v>
      </c>
      <c r="I5" s="114" t="s">
        <v>24</v>
      </c>
      <c r="J5" s="114"/>
      <c r="K5" s="114"/>
      <c r="L5" s="115"/>
      <c r="M5" s="126" t="s">
        <v>23</v>
      </c>
      <c r="N5" s="114" t="s">
        <v>24</v>
      </c>
      <c r="O5" s="114"/>
      <c r="P5" s="114"/>
      <c r="Q5" s="128"/>
      <c r="R5" s="117" t="s">
        <v>23</v>
      </c>
      <c r="S5" s="114" t="s">
        <v>24</v>
      </c>
      <c r="T5" s="114"/>
      <c r="U5" s="114"/>
      <c r="V5" s="115"/>
      <c r="W5" s="117" t="s">
        <v>23</v>
      </c>
      <c r="X5" s="114" t="s">
        <v>24</v>
      </c>
      <c r="Y5" s="114"/>
      <c r="Z5" s="114"/>
      <c r="AA5" s="115"/>
      <c r="AB5" s="117" t="s">
        <v>23</v>
      </c>
      <c r="AC5" s="114" t="s">
        <v>24</v>
      </c>
      <c r="AD5" s="114"/>
      <c r="AE5" s="114"/>
      <c r="AF5" s="115"/>
      <c r="AG5" s="117" t="s">
        <v>23</v>
      </c>
      <c r="AH5" s="114" t="s">
        <v>24</v>
      </c>
      <c r="AI5" s="114"/>
      <c r="AJ5" s="114"/>
      <c r="AK5" s="115"/>
      <c r="AL5" s="117" t="s">
        <v>23</v>
      </c>
      <c r="AM5" s="114" t="s">
        <v>24</v>
      </c>
      <c r="AN5" s="114"/>
      <c r="AO5" s="114"/>
      <c r="AP5" s="115"/>
      <c r="AQ5" s="117" t="s">
        <v>23</v>
      </c>
      <c r="AR5" s="114" t="s">
        <v>24</v>
      </c>
      <c r="AS5" s="114"/>
      <c r="AT5" s="114"/>
      <c r="AU5" s="115"/>
      <c r="AV5" s="117" t="s">
        <v>23</v>
      </c>
      <c r="AW5" s="114" t="s">
        <v>24</v>
      </c>
      <c r="AX5" s="114"/>
      <c r="AY5" s="114"/>
      <c r="AZ5" s="115"/>
      <c r="BA5" s="117" t="s">
        <v>23</v>
      </c>
      <c r="BB5" s="114" t="s">
        <v>24</v>
      </c>
      <c r="BC5" s="114"/>
      <c r="BD5" s="114"/>
      <c r="BE5" s="115"/>
      <c r="BF5" s="117" t="s">
        <v>23</v>
      </c>
      <c r="BG5" s="114" t="s">
        <v>24</v>
      </c>
      <c r="BH5" s="114"/>
      <c r="BI5" s="114"/>
      <c r="BJ5" s="115"/>
      <c r="BK5" s="117" t="s">
        <v>23</v>
      </c>
      <c r="BL5" s="114" t="s">
        <v>24</v>
      </c>
      <c r="BM5" s="114"/>
      <c r="BN5" s="114"/>
      <c r="BO5" s="115"/>
      <c r="BP5" s="117" t="s">
        <v>23</v>
      </c>
      <c r="BQ5" s="114" t="s">
        <v>24</v>
      </c>
      <c r="BR5" s="114"/>
      <c r="BS5" s="114"/>
      <c r="BT5" s="115"/>
      <c r="BU5" s="126" t="s">
        <v>23</v>
      </c>
      <c r="BV5" s="114" t="s">
        <v>24</v>
      </c>
      <c r="BW5" s="114"/>
      <c r="BX5" s="114"/>
      <c r="BY5" s="115"/>
    </row>
    <row r="6" spans="1:77" ht="13.5" thickBot="1">
      <c r="A6" s="123"/>
      <c r="B6" s="125"/>
      <c r="C6" s="116"/>
      <c r="D6" s="28" t="s">
        <v>5</v>
      </c>
      <c r="E6" s="28" t="s">
        <v>6</v>
      </c>
      <c r="F6" s="28" t="s">
        <v>7</v>
      </c>
      <c r="G6" s="29" t="s">
        <v>25</v>
      </c>
      <c r="H6" s="116"/>
      <c r="I6" s="28" t="s">
        <v>5</v>
      </c>
      <c r="J6" s="28" t="s">
        <v>6</v>
      </c>
      <c r="K6" s="28" t="s">
        <v>7</v>
      </c>
      <c r="L6" s="29" t="s">
        <v>25</v>
      </c>
      <c r="M6" s="127"/>
      <c r="N6" s="28" t="s">
        <v>5</v>
      </c>
      <c r="O6" s="28" t="s">
        <v>6</v>
      </c>
      <c r="P6" s="28" t="s">
        <v>7</v>
      </c>
      <c r="Q6" s="30" t="s">
        <v>25</v>
      </c>
      <c r="R6" s="116"/>
      <c r="S6" s="28" t="s">
        <v>5</v>
      </c>
      <c r="T6" s="28" t="s">
        <v>6</v>
      </c>
      <c r="U6" s="28" t="s">
        <v>7</v>
      </c>
      <c r="V6" s="29" t="s">
        <v>25</v>
      </c>
      <c r="W6" s="116"/>
      <c r="X6" s="28" t="s">
        <v>5</v>
      </c>
      <c r="Y6" s="28" t="s">
        <v>6</v>
      </c>
      <c r="Z6" s="28" t="s">
        <v>7</v>
      </c>
      <c r="AA6" s="29" t="s">
        <v>25</v>
      </c>
      <c r="AB6" s="116"/>
      <c r="AC6" s="28" t="s">
        <v>5</v>
      </c>
      <c r="AD6" s="28" t="s">
        <v>6</v>
      </c>
      <c r="AE6" s="28" t="s">
        <v>7</v>
      </c>
      <c r="AF6" s="29" t="s">
        <v>25</v>
      </c>
      <c r="AG6" s="116"/>
      <c r="AH6" s="28" t="s">
        <v>5</v>
      </c>
      <c r="AI6" s="28" t="s">
        <v>6</v>
      </c>
      <c r="AJ6" s="28" t="s">
        <v>7</v>
      </c>
      <c r="AK6" s="29" t="s">
        <v>25</v>
      </c>
      <c r="AL6" s="116"/>
      <c r="AM6" s="28" t="s">
        <v>5</v>
      </c>
      <c r="AN6" s="28" t="s">
        <v>6</v>
      </c>
      <c r="AO6" s="28" t="s">
        <v>7</v>
      </c>
      <c r="AP6" s="29" t="s">
        <v>25</v>
      </c>
      <c r="AQ6" s="116"/>
      <c r="AR6" s="28" t="s">
        <v>5</v>
      </c>
      <c r="AS6" s="28" t="s">
        <v>6</v>
      </c>
      <c r="AT6" s="28" t="s">
        <v>7</v>
      </c>
      <c r="AU6" s="29" t="s">
        <v>25</v>
      </c>
      <c r="AV6" s="116"/>
      <c r="AW6" s="28" t="s">
        <v>5</v>
      </c>
      <c r="AX6" s="28" t="s">
        <v>6</v>
      </c>
      <c r="AY6" s="28" t="s">
        <v>7</v>
      </c>
      <c r="AZ6" s="29" t="s">
        <v>25</v>
      </c>
      <c r="BA6" s="116"/>
      <c r="BB6" s="28" t="s">
        <v>5</v>
      </c>
      <c r="BC6" s="28" t="s">
        <v>6</v>
      </c>
      <c r="BD6" s="28" t="s">
        <v>7</v>
      </c>
      <c r="BE6" s="29" t="s">
        <v>25</v>
      </c>
      <c r="BF6" s="116"/>
      <c r="BG6" s="28" t="s">
        <v>5</v>
      </c>
      <c r="BH6" s="28" t="s">
        <v>6</v>
      </c>
      <c r="BI6" s="28" t="s">
        <v>7</v>
      </c>
      <c r="BJ6" s="29" t="s">
        <v>25</v>
      </c>
      <c r="BK6" s="116"/>
      <c r="BL6" s="28" t="s">
        <v>5</v>
      </c>
      <c r="BM6" s="28" t="s">
        <v>6</v>
      </c>
      <c r="BN6" s="28" t="s">
        <v>7</v>
      </c>
      <c r="BO6" s="29" t="s">
        <v>25</v>
      </c>
      <c r="BP6" s="116"/>
      <c r="BQ6" s="28" t="s">
        <v>5</v>
      </c>
      <c r="BR6" s="28" t="s">
        <v>6</v>
      </c>
      <c r="BS6" s="28" t="s">
        <v>7</v>
      </c>
      <c r="BT6" s="29" t="s">
        <v>25</v>
      </c>
      <c r="BU6" s="127"/>
      <c r="BV6" s="28" t="s">
        <v>5</v>
      </c>
      <c r="BW6" s="28" t="s">
        <v>6</v>
      </c>
      <c r="BX6" s="28" t="s">
        <v>7</v>
      </c>
      <c r="BY6" s="29" t="s">
        <v>25</v>
      </c>
    </row>
    <row r="7" spans="1:77" ht="13.5" thickBot="1">
      <c r="A7" s="120" t="s">
        <v>28</v>
      </c>
      <c r="B7" s="121"/>
      <c r="C7" s="35"/>
      <c r="D7" s="36"/>
      <c r="E7" s="36"/>
      <c r="F7" s="36"/>
      <c r="G7" s="37"/>
      <c r="H7" s="35"/>
      <c r="I7" s="36"/>
      <c r="J7" s="36"/>
      <c r="K7" s="36"/>
      <c r="L7" s="37"/>
      <c r="M7" s="36"/>
      <c r="N7" s="36"/>
      <c r="O7" s="36"/>
      <c r="P7" s="36"/>
      <c r="Q7" s="36"/>
      <c r="R7" s="35"/>
      <c r="S7" s="36"/>
      <c r="T7" s="36"/>
      <c r="U7" s="36"/>
      <c r="V7" s="37"/>
      <c r="W7" s="35"/>
      <c r="X7" s="36"/>
      <c r="Y7" s="36"/>
      <c r="Z7" s="36"/>
      <c r="AA7" s="37"/>
      <c r="AB7" s="35"/>
      <c r="AC7" s="36"/>
      <c r="AD7" s="36"/>
      <c r="AE7" s="36"/>
      <c r="AF7" s="37"/>
      <c r="AG7" s="35"/>
      <c r="AH7" s="36"/>
      <c r="AI7" s="36"/>
      <c r="AJ7" s="36"/>
      <c r="AK7" s="37"/>
      <c r="AL7" s="35"/>
      <c r="AM7" s="36"/>
      <c r="AN7" s="36"/>
      <c r="AO7" s="36"/>
      <c r="AP7" s="37"/>
      <c r="AQ7" s="35"/>
      <c r="AR7" s="36"/>
      <c r="AS7" s="36"/>
      <c r="AT7" s="36"/>
      <c r="AU7" s="37"/>
      <c r="AV7" s="35"/>
      <c r="AW7" s="36"/>
      <c r="AX7" s="36"/>
      <c r="AY7" s="36"/>
      <c r="AZ7" s="37"/>
      <c r="BA7" s="35"/>
      <c r="BB7" s="36"/>
      <c r="BC7" s="36"/>
      <c r="BD7" s="36"/>
      <c r="BE7" s="37"/>
      <c r="BF7" s="35"/>
      <c r="BG7" s="36"/>
      <c r="BH7" s="36"/>
      <c r="BI7" s="36"/>
      <c r="BJ7" s="37"/>
      <c r="BK7" s="35"/>
      <c r="BL7" s="36"/>
      <c r="BM7" s="36"/>
      <c r="BN7" s="36"/>
      <c r="BO7" s="37"/>
      <c r="BP7" s="35"/>
      <c r="BQ7" s="36"/>
      <c r="BR7" s="36"/>
      <c r="BS7" s="36"/>
      <c r="BT7" s="37"/>
      <c r="BU7" s="36"/>
      <c r="BV7" s="36"/>
      <c r="BW7" s="36"/>
      <c r="BX7" s="36"/>
      <c r="BY7" s="37"/>
    </row>
    <row r="8" spans="1:77" ht="22.5">
      <c r="A8" s="31" t="s">
        <v>0</v>
      </c>
      <c r="B8" s="32">
        <v>10</v>
      </c>
      <c r="C8" s="74">
        <f>SUM(D8:G8)</f>
        <v>9000.623</v>
      </c>
      <c r="D8" s="33">
        <v>5627.127</v>
      </c>
      <c r="E8" s="33">
        <v>1024.042</v>
      </c>
      <c r="F8" s="33">
        <f>F11</f>
        <v>2349.454</v>
      </c>
      <c r="G8" s="38"/>
      <c r="H8" s="74">
        <f>SUM(I8:L8)</f>
        <v>7919.921</v>
      </c>
      <c r="I8" s="33">
        <v>4859.026</v>
      </c>
      <c r="J8" s="33">
        <v>901.701</v>
      </c>
      <c r="K8" s="33">
        <v>2159.194</v>
      </c>
      <c r="L8" s="38"/>
      <c r="M8" s="27">
        <f>SUM(N8:Q8)</f>
        <v>8321.679</v>
      </c>
      <c r="N8" s="33">
        <v>5003.022</v>
      </c>
      <c r="O8" s="33">
        <v>926.361</v>
      </c>
      <c r="P8" s="33">
        <v>2392.296</v>
      </c>
      <c r="Q8" s="34"/>
      <c r="R8" s="74">
        <f>SUM(S8:V8)</f>
        <v>7427.554</v>
      </c>
      <c r="S8" s="33">
        <v>4532.282</v>
      </c>
      <c r="T8" s="33">
        <v>814.101</v>
      </c>
      <c r="U8" s="33">
        <v>2081.171</v>
      </c>
      <c r="V8" s="38"/>
      <c r="W8" s="74">
        <f>SUM(X8:AA8)</f>
        <v>6710.591</v>
      </c>
      <c r="X8" s="33">
        <v>4285.658</v>
      </c>
      <c r="Y8" s="33">
        <v>737.509</v>
      </c>
      <c r="Z8" s="33">
        <v>1687.424</v>
      </c>
      <c r="AA8" s="38"/>
      <c r="AB8" s="74">
        <f>SUM(AC8:AF8)</f>
        <v>6547.786</v>
      </c>
      <c r="AC8" s="33">
        <v>4516.646</v>
      </c>
      <c r="AD8" s="33">
        <v>662.406</v>
      </c>
      <c r="AE8" s="33">
        <v>1368.734</v>
      </c>
      <c r="AF8" s="38"/>
      <c r="AG8" s="74">
        <f>SUM(AH8:AK8)</f>
        <v>45928.154</v>
      </c>
      <c r="AH8" s="33">
        <f>D8+I8+N8+S8+X8+AC8</f>
        <v>28823.761</v>
      </c>
      <c r="AI8" s="33">
        <f>E8+J8+O8+T8+Y8+AD8</f>
        <v>5066.12</v>
      </c>
      <c r="AJ8" s="33">
        <f>F8+K8+P8+U8+Z8+AE8</f>
        <v>12038.273000000001</v>
      </c>
      <c r="AK8" s="38"/>
      <c r="AL8" s="74">
        <f>SUM(AM8:AP8)</f>
        <v>5703.758</v>
      </c>
      <c r="AM8" s="33">
        <v>3774.008</v>
      </c>
      <c r="AN8" s="33">
        <v>653.909</v>
      </c>
      <c r="AO8" s="33">
        <v>1275.841</v>
      </c>
      <c r="AP8" s="38"/>
      <c r="AQ8" s="74">
        <f>SUM(AR8:AU8)</f>
        <v>6564.567999999999</v>
      </c>
      <c r="AR8" s="33">
        <v>4494.431</v>
      </c>
      <c r="AS8" s="33">
        <v>791.661</v>
      </c>
      <c r="AT8" s="33">
        <v>1278.476</v>
      </c>
      <c r="AU8" s="38"/>
      <c r="AV8" s="74">
        <f>SUM(AW8:AZ8)</f>
        <v>6783.543</v>
      </c>
      <c r="AW8" s="33">
        <v>4570.791</v>
      </c>
      <c r="AX8" s="33">
        <v>757.504</v>
      </c>
      <c r="AY8" s="33">
        <v>1455.248</v>
      </c>
      <c r="AZ8" s="38"/>
      <c r="BA8" s="74">
        <f>SUM(BB8:BE8)</f>
        <v>7217.88</v>
      </c>
      <c r="BB8" s="33">
        <v>4783.433</v>
      </c>
      <c r="BC8" s="33">
        <v>844.027</v>
      </c>
      <c r="BD8" s="33">
        <v>1590.42</v>
      </c>
      <c r="BE8" s="38"/>
      <c r="BF8" s="74">
        <f>SUM(BG8:BJ8)</f>
        <v>8762.199</v>
      </c>
      <c r="BG8" s="33">
        <v>6019.417</v>
      </c>
      <c r="BH8" s="33">
        <v>966.414</v>
      </c>
      <c r="BI8" s="33">
        <v>1776.368</v>
      </c>
      <c r="BJ8" s="38"/>
      <c r="BK8" s="74">
        <f>SUM(BL8:BO8)</f>
        <v>9114.69</v>
      </c>
      <c r="BL8" s="33">
        <v>6150.626</v>
      </c>
      <c r="BM8" s="33">
        <v>1037.488</v>
      </c>
      <c r="BN8" s="33">
        <v>1926.576</v>
      </c>
      <c r="BO8" s="38"/>
      <c r="BP8" s="74">
        <f>SUM(BQ8:BT8)</f>
        <v>44146.638000000006</v>
      </c>
      <c r="BQ8" s="33">
        <f>AM8+AR8+AW8+BB8+BG8+BL8</f>
        <v>29792.706000000002</v>
      </c>
      <c r="BR8" s="33">
        <f>AN8+AS8+AX8+BC8+BH8+BM8</f>
        <v>5051.003000000001</v>
      </c>
      <c r="BS8" s="33">
        <f>AO8+AT8+AY8+BD8+BI8+BN8</f>
        <v>9302.929</v>
      </c>
      <c r="BT8" s="38"/>
      <c r="BU8" s="27">
        <f>SUM(BV8:BY8)</f>
        <v>90074.792</v>
      </c>
      <c r="BV8" s="34">
        <f aca="true" t="shared" si="0" ref="BV8:BV27">D8+I8+N8+S8+X8+AC8+AM8+AR8+AW8+BB8+BG8+BL8</f>
        <v>58616.46699999999</v>
      </c>
      <c r="BW8" s="34">
        <f aca="true" t="shared" si="1" ref="BW8:BW27">E8+J8+O8+T8+Y8+AD8+AN8+AS8+AX8+BC8+BH8+BM8</f>
        <v>10117.123</v>
      </c>
      <c r="BX8" s="34">
        <f aca="true" t="shared" si="2" ref="BX8:BX27">F8+K8+P8+U8+Z8+AE8+AO8+AT8+AY8+BD8+BI8+BN8</f>
        <v>21341.202</v>
      </c>
      <c r="BY8" s="38">
        <f aca="true" t="shared" si="3" ref="BY8:BY27">G8+L8+Q8+V8+AA8+AF8+AP8+AU8+AZ8+BE8+BJ8+BO8</f>
        <v>0</v>
      </c>
    </row>
    <row r="9" spans="1:77" ht="12.75">
      <c r="A9" s="2" t="s">
        <v>1</v>
      </c>
      <c r="B9" s="5">
        <v>20</v>
      </c>
      <c r="C9" s="75">
        <f aca="true" t="shared" si="4" ref="C9:C28">SUM(D9:G9)</f>
        <v>0</v>
      </c>
      <c r="D9" s="13"/>
      <c r="E9" s="13"/>
      <c r="F9" s="13"/>
      <c r="G9" s="39"/>
      <c r="H9" s="75">
        <f aca="true" t="shared" si="5" ref="H9:H28">SUM(I9:L9)</f>
        <v>0</v>
      </c>
      <c r="I9" s="13"/>
      <c r="J9" s="13"/>
      <c r="K9" s="13"/>
      <c r="L9" s="39"/>
      <c r="M9" s="72">
        <f aca="true" t="shared" si="6" ref="M9:M28">SUM(N9:Q9)</f>
        <v>0</v>
      </c>
      <c r="N9" s="13"/>
      <c r="O9" s="13"/>
      <c r="P9" s="13"/>
      <c r="Q9" s="13"/>
      <c r="R9" s="75">
        <f aca="true" t="shared" si="7" ref="R9:R28">SUM(S9:V9)</f>
        <v>0</v>
      </c>
      <c r="S9" s="13"/>
      <c r="T9" s="13"/>
      <c r="U9" s="13"/>
      <c r="V9" s="39"/>
      <c r="W9" s="75">
        <f aca="true" t="shared" si="8" ref="W9:W28">SUM(X9:AA9)</f>
        <v>0</v>
      </c>
      <c r="X9" s="13"/>
      <c r="Y9" s="13"/>
      <c r="Z9" s="13"/>
      <c r="AA9" s="39"/>
      <c r="AB9" s="75">
        <f aca="true" t="shared" si="9" ref="AB9:AB28">SUM(AC9:AF9)</f>
        <v>0</v>
      </c>
      <c r="AC9" s="13"/>
      <c r="AD9" s="13"/>
      <c r="AE9" s="13"/>
      <c r="AF9" s="39"/>
      <c r="AG9" s="75">
        <f aca="true" t="shared" si="10" ref="AG9:AG28">SUM(AH9:AK9)</f>
        <v>0</v>
      </c>
      <c r="AH9" s="13"/>
      <c r="AI9" s="13"/>
      <c r="AJ9" s="13"/>
      <c r="AK9" s="39"/>
      <c r="AL9" s="75">
        <f aca="true" t="shared" si="11" ref="AL9:AL28">SUM(AM9:AP9)</f>
        <v>0</v>
      </c>
      <c r="AM9" s="13"/>
      <c r="AN9" s="13"/>
      <c r="AO9" s="13"/>
      <c r="AP9" s="39"/>
      <c r="AQ9" s="75">
        <f aca="true" t="shared" si="12" ref="AQ9:AQ28">SUM(AR9:AU9)</f>
        <v>0</v>
      </c>
      <c r="AR9" s="13"/>
      <c r="AS9" s="13"/>
      <c r="AT9" s="13"/>
      <c r="AU9" s="39"/>
      <c r="AV9" s="75">
        <f aca="true" t="shared" si="13" ref="AV9:AV28">SUM(AW9:AZ9)</f>
        <v>0</v>
      </c>
      <c r="AW9" s="13"/>
      <c r="AX9" s="13"/>
      <c r="AY9" s="13"/>
      <c r="AZ9" s="39"/>
      <c r="BA9" s="75">
        <f aca="true" t="shared" si="14" ref="BA9:BA28">SUM(BB9:BE9)</f>
        <v>0</v>
      </c>
      <c r="BB9" s="13"/>
      <c r="BC9" s="13"/>
      <c r="BD9" s="13"/>
      <c r="BE9" s="39"/>
      <c r="BF9" s="75">
        <f aca="true" t="shared" si="15" ref="BF9:BF28">SUM(BG9:BJ9)</f>
        <v>0</v>
      </c>
      <c r="BG9" s="13"/>
      <c r="BH9" s="13"/>
      <c r="BI9" s="13"/>
      <c r="BJ9" s="39"/>
      <c r="BK9" s="75">
        <f aca="true" t="shared" si="16" ref="BK9:BK28">SUM(BL9:BO9)</f>
        <v>0</v>
      </c>
      <c r="BL9" s="13"/>
      <c r="BM9" s="13"/>
      <c r="BN9" s="13"/>
      <c r="BO9" s="39"/>
      <c r="BP9" s="75">
        <f aca="true" t="shared" si="17" ref="BP9:BP28">SUM(BQ9:BT9)</f>
        <v>0</v>
      </c>
      <c r="BQ9" s="13"/>
      <c r="BR9" s="13"/>
      <c r="BS9" s="13"/>
      <c r="BT9" s="39"/>
      <c r="BU9" s="72">
        <f aca="true" t="shared" si="18" ref="BU9:BU72">SUM(BV9:BY9)</f>
        <v>0</v>
      </c>
      <c r="BV9" s="13">
        <f t="shared" si="0"/>
        <v>0</v>
      </c>
      <c r="BW9" s="13">
        <f t="shared" si="1"/>
        <v>0</v>
      </c>
      <c r="BX9" s="13">
        <f t="shared" si="2"/>
        <v>0</v>
      </c>
      <c r="BY9" s="39">
        <f t="shared" si="3"/>
        <v>0</v>
      </c>
    </row>
    <row r="10" spans="1:77" ht="12.75">
      <c r="A10" s="2" t="s">
        <v>2</v>
      </c>
      <c r="B10" s="5">
        <v>30</v>
      </c>
      <c r="C10" s="75">
        <f t="shared" si="4"/>
        <v>0</v>
      </c>
      <c r="D10" s="13"/>
      <c r="E10" s="13"/>
      <c r="F10" s="13"/>
      <c r="G10" s="39"/>
      <c r="H10" s="75">
        <f t="shared" si="5"/>
        <v>0</v>
      </c>
      <c r="I10" s="13"/>
      <c r="J10" s="13"/>
      <c r="K10" s="13"/>
      <c r="L10" s="39"/>
      <c r="M10" s="72">
        <f t="shared" si="6"/>
        <v>0</v>
      </c>
      <c r="N10" s="13"/>
      <c r="O10" s="13"/>
      <c r="P10" s="13"/>
      <c r="Q10" s="13"/>
      <c r="R10" s="75">
        <f t="shared" si="7"/>
        <v>0</v>
      </c>
      <c r="S10" s="13"/>
      <c r="T10" s="13"/>
      <c r="U10" s="13"/>
      <c r="V10" s="39"/>
      <c r="W10" s="75">
        <f t="shared" si="8"/>
        <v>0</v>
      </c>
      <c r="X10" s="13"/>
      <c r="Y10" s="13"/>
      <c r="Z10" s="13"/>
      <c r="AA10" s="39"/>
      <c r="AB10" s="75">
        <f t="shared" si="9"/>
        <v>0</v>
      </c>
      <c r="AC10" s="13"/>
      <c r="AD10" s="13"/>
      <c r="AE10" s="13"/>
      <c r="AF10" s="39"/>
      <c r="AG10" s="75">
        <f t="shared" si="10"/>
        <v>0</v>
      </c>
      <c r="AH10" s="13"/>
      <c r="AI10" s="13"/>
      <c r="AJ10" s="13"/>
      <c r="AK10" s="39"/>
      <c r="AL10" s="75">
        <f t="shared" si="11"/>
        <v>0</v>
      </c>
      <c r="AM10" s="13"/>
      <c r="AN10" s="13"/>
      <c r="AO10" s="13"/>
      <c r="AP10" s="39"/>
      <c r="AQ10" s="75">
        <f t="shared" si="12"/>
        <v>0</v>
      </c>
      <c r="AR10" s="13"/>
      <c r="AS10" s="13"/>
      <c r="AT10" s="13"/>
      <c r="AU10" s="39"/>
      <c r="AV10" s="75">
        <f t="shared" si="13"/>
        <v>0</v>
      </c>
      <c r="AW10" s="13"/>
      <c r="AX10" s="13"/>
      <c r="AY10" s="13"/>
      <c r="AZ10" s="39"/>
      <c r="BA10" s="75">
        <f t="shared" si="14"/>
        <v>0</v>
      </c>
      <c r="BB10" s="13"/>
      <c r="BC10" s="13"/>
      <c r="BD10" s="13"/>
      <c r="BE10" s="39"/>
      <c r="BF10" s="75">
        <f t="shared" si="15"/>
        <v>0</v>
      </c>
      <c r="BG10" s="13"/>
      <c r="BH10" s="13"/>
      <c r="BI10" s="13"/>
      <c r="BJ10" s="39"/>
      <c r="BK10" s="75">
        <f t="shared" si="16"/>
        <v>0</v>
      </c>
      <c r="BL10" s="13"/>
      <c r="BM10" s="13"/>
      <c r="BN10" s="13"/>
      <c r="BO10" s="39"/>
      <c r="BP10" s="75">
        <f t="shared" si="17"/>
        <v>0</v>
      </c>
      <c r="BQ10" s="13"/>
      <c r="BR10" s="13"/>
      <c r="BS10" s="13"/>
      <c r="BT10" s="39"/>
      <c r="BU10" s="72">
        <f t="shared" si="18"/>
        <v>0</v>
      </c>
      <c r="BV10" s="13">
        <f t="shared" si="0"/>
        <v>0</v>
      </c>
      <c r="BW10" s="13">
        <f t="shared" si="1"/>
        <v>0</v>
      </c>
      <c r="BX10" s="13">
        <f t="shared" si="2"/>
        <v>0</v>
      </c>
      <c r="BY10" s="39">
        <f t="shared" si="3"/>
        <v>0</v>
      </c>
    </row>
    <row r="11" spans="1:77" ht="12.75">
      <c r="A11" s="2" t="s">
        <v>3</v>
      </c>
      <c r="B11" s="5">
        <v>40</v>
      </c>
      <c r="C11" s="75">
        <f t="shared" si="4"/>
        <v>9000.623000000001</v>
      </c>
      <c r="D11" s="14">
        <f>D8</f>
        <v>5627.127</v>
      </c>
      <c r="E11" s="14">
        <f>E18+E22+E26</f>
        <v>1024.0420000000001</v>
      </c>
      <c r="F11" s="14">
        <v>2349.454</v>
      </c>
      <c r="G11" s="76"/>
      <c r="H11" s="75">
        <f t="shared" si="5"/>
        <v>7919.921</v>
      </c>
      <c r="I11" s="14">
        <f>I8</f>
        <v>4859.026</v>
      </c>
      <c r="J11" s="14">
        <f>J8</f>
        <v>901.701</v>
      </c>
      <c r="K11" s="14">
        <f>K8</f>
        <v>2159.194</v>
      </c>
      <c r="L11" s="76"/>
      <c r="M11" s="72">
        <f t="shared" si="6"/>
        <v>8321.679</v>
      </c>
      <c r="N11" s="14">
        <f>N8</f>
        <v>5003.022</v>
      </c>
      <c r="O11" s="14">
        <v>926.361</v>
      </c>
      <c r="P11" s="14">
        <f>P8</f>
        <v>2392.296</v>
      </c>
      <c r="Q11" s="14"/>
      <c r="R11" s="75">
        <f t="shared" si="7"/>
        <v>7427.554</v>
      </c>
      <c r="S11" s="14">
        <v>4532.282</v>
      </c>
      <c r="T11" s="14">
        <v>814.101</v>
      </c>
      <c r="U11" s="14">
        <v>2081.171</v>
      </c>
      <c r="V11" s="76"/>
      <c r="W11" s="75">
        <f t="shared" si="8"/>
        <v>6710.591</v>
      </c>
      <c r="X11" s="14">
        <v>4285.658</v>
      </c>
      <c r="Y11" s="14">
        <v>737.509</v>
      </c>
      <c r="Z11" s="14">
        <v>1687.424</v>
      </c>
      <c r="AA11" s="76"/>
      <c r="AB11" s="75">
        <f t="shared" si="9"/>
        <v>6547.786</v>
      </c>
      <c r="AC11" s="14">
        <v>4516.646</v>
      </c>
      <c r="AD11" s="14">
        <v>662.406</v>
      </c>
      <c r="AE11" s="14">
        <v>1368.734</v>
      </c>
      <c r="AF11" s="76"/>
      <c r="AG11" s="75">
        <f t="shared" si="10"/>
        <v>45928.154</v>
      </c>
      <c r="AH11" s="14">
        <f>D11+I11+N11+S11+X11+AC11</f>
        <v>28823.761</v>
      </c>
      <c r="AI11" s="14">
        <f>E11+J11+O11+T11+Y11+AD11</f>
        <v>5066.12</v>
      </c>
      <c r="AJ11" s="14">
        <f>F11+K11+P11+U11+Z11+AE11</f>
        <v>12038.273000000001</v>
      </c>
      <c r="AK11" s="76"/>
      <c r="AL11" s="75">
        <f t="shared" si="11"/>
        <v>5703.758</v>
      </c>
      <c r="AM11" s="14">
        <v>3774.008</v>
      </c>
      <c r="AN11" s="14">
        <v>653.909</v>
      </c>
      <c r="AO11" s="14">
        <v>1275.841</v>
      </c>
      <c r="AP11" s="76"/>
      <c r="AQ11" s="75">
        <f t="shared" si="12"/>
        <v>6564.567999999999</v>
      </c>
      <c r="AR11" s="14">
        <v>4494.431</v>
      </c>
      <c r="AS11" s="14">
        <v>791.661</v>
      </c>
      <c r="AT11" s="14">
        <v>1278.476</v>
      </c>
      <c r="AU11" s="76"/>
      <c r="AV11" s="75">
        <f t="shared" si="13"/>
        <v>6783.543</v>
      </c>
      <c r="AW11" s="14">
        <v>4570.791</v>
      </c>
      <c r="AX11" s="14">
        <v>757.504</v>
      </c>
      <c r="AY11" s="14">
        <v>1455.248</v>
      </c>
      <c r="AZ11" s="76"/>
      <c r="BA11" s="75">
        <f t="shared" si="14"/>
        <v>7217.88</v>
      </c>
      <c r="BB11" s="14">
        <v>4783.433</v>
      </c>
      <c r="BC11" s="14">
        <v>844.027</v>
      </c>
      <c r="BD11" s="14">
        <v>1590.42</v>
      </c>
      <c r="BE11" s="76"/>
      <c r="BF11" s="75">
        <f t="shared" si="15"/>
        <v>8762.199</v>
      </c>
      <c r="BG11" s="14">
        <v>6019.417</v>
      </c>
      <c r="BH11" s="14">
        <v>966.414</v>
      </c>
      <c r="BI11" s="14">
        <v>1776.368</v>
      </c>
      <c r="BJ11" s="76"/>
      <c r="BK11" s="75">
        <f t="shared" si="16"/>
        <v>9114.69</v>
      </c>
      <c r="BL11" s="14">
        <v>6150.626</v>
      </c>
      <c r="BM11" s="14">
        <v>1037.488</v>
      </c>
      <c r="BN11" s="14">
        <v>1926.576</v>
      </c>
      <c r="BO11" s="76"/>
      <c r="BP11" s="75">
        <f t="shared" si="17"/>
        <v>44146.638000000006</v>
      </c>
      <c r="BQ11" s="14">
        <f>AM11+AR11+AW11+BB11+BG11+BL11</f>
        <v>29792.706000000002</v>
      </c>
      <c r="BR11" s="14">
        <f>AN11+AS11+AX11+BC11+BH11+BM11</f>
        <v>5051.003000000001</v>
      </c>
      <c r="BS11" s="14">
        <f>AO11+AT11+AY11+BD11+BI11+BN11</f>
        <v>9302.929</v>
      </c>
      <c r="BT11" s="76"/>
      <c r="BU11" s="72">
        <f t="shared" si="18"/>
        <v>90074.792</v>
      </c>
      <c r="BV11" s="13">
        <f t="shared" si="0"/>
        <v>58616.46699999999</v>
      </c>
      <c r="BW11" s="13">
        <f t="shared" si="1"/>
        <v>10117.123</v>
      </c>
      <c r="BX11" s="13">
        <f t="shared" si="2"/>
        <v>21341.202</v>
      </c>
      <c r="BY11" s="39">
        <f t="shared" si="3"/>
        <v>0</v>
      </c>
    </row>
    <row r="12" spans="1:77" ht="25.5">
      <c r="A12" s="24" t="s">
        <v>4</v>
      </c>
      <c r="B12" s="8">
        <v>50</v>
      </c>
      <c r="C12" s="75">
        <f t="shared" si="4"/>
        <v>12258.125</v>
      </c>
      <c r="D12" s="14"/>
      <c r="E12" s="14"/>
      <c r="F12" s="14">
        <f>F14+F13</f>
        <v>6603.755</v>
      </c>
      <c r="G12" s="76">
        <v>5654.37</v>
      </c>
      <c r="H12" s="75">
        <f t="shared" si="5"/>
        <v>10646.004</v>
      </c>
      <c r="I12" s="14"/>
      <c r="J12" s="14"/>
      <c r="K12" s="14">
        <v>5755.359</v>
      </c>
      <c r="L12" s="76">
        <v>4890.645</v>
      </c>
      <c r="M12" s="72">
        <f t="shared" si="6"/>
        <v>11090.926</v>
      </c>
      <c r="N12" s="14"/>
      <c r="O12" s="14"/>
      <c r="P12" s="14">
        <v>5880.002</v>
      </c>
      <c r="Q12" s="14">
        <v>5210.924</v>
      </c>
      <c r="R12" s="75">
        <f t="shared" si="7"/>
        <v>9697.593</v>
      </c>
      <c r="S12" s="14"/>
      <c r="T12" s="14"/>
      <c r="U12" s="14">
        <v>5303.512</v>
      </c>
      <c r="V12" s="76">
        <v>4394.081</v>
      </c>
      <c r="W12" s="75">
        <f t="shared" si="8"/>
        <v>9157.087</v>
      </c>
      <c r="X12" s="14"/>
      <c r="Y12" s="14"/>
      <c r="Z12" s="14">
        <v>4988.156</v>
      </c>
      <c r="AA12" s="76">
        <v>4168.931</v>
      </c>
      <c r="AB12" s="75">
        <f t="shared" si="9"/>
        <v>9371.076000000001</v>
      </c>
      <c r="AC12" s="14"/>
      <c r="AD12" s="14"/>
      <c r="AE12" s="14">
        <v>5149.463</v>
      </c>
      <c r="AF12" s="76">
        <v>4221.613</v>
      </c>
      <c r="AG12" s="75">
        <f t="shared" si="10"/>
        <v>62220.811</v>
      </c>
      <c r="AH12" s="14"/>
      <c r="AI12" s="14"/>
      <c r="AJ12" s="14">
        <f>F12+K12+P12+U12+Z12+AE12</f>
        <v>33680.247</v>
      </c>
      <c r="AK12" s="76">
        <f>G12+L12+Q12+V12+AA12+AF12</f>
        <v>28540.564</v>
      </c>
      <c r="AL12" s="75">
        <f t="shared" si="11"/>
        <v>8305.309000000001</v>
      </c>
      <c r="AM12" s="14"/>
      <c r="AN12" s="14"/>
      <c r="AO12" s="14">
        <v>4398.197</v>
      </c>
      <c r="AP12" s="76">
        <v>3907.1120000000005</v>
      </c>
      <c r="AQ12" s="75">
        <f t="shared" si="12"/>
        <v>9608.616</v>
      </c>
      <c r="AR12" s="14"/>
      <c r="AS12" s="14"/>
      <c r="AT12" s="14">
        <v>5242.49</v>
      </c>
      <c r="AU12" s="76">
        <v>4366.126</v>
      </c>
      <c r="AV12" s="75">
        <f t="shared" si="13"/>
        <v>9929.257</v>
      </c>
      <c r="AW12" s="14"/>
      <c r="AX12" s="14"/>
      <c r="AY12" s="14">
        <v>5310.208</v>
      </c>
      <c r="AZ12" s="76">
        <v>4619.049</v>
      </c>
      <c r="BA12" s="75">
        <f t="shared" si="14"/>
        <v>10089.418</v>
      </c>
      <c r="BB12" s="14"/>
      <c r="BC12" s="14"/>
      <c r="BD12" s="14">
        <v>5603.563</v>
      </c>
      <c r="BE12" s="76">
        <v>4485.855</v>
      </c>
      <c r="BF12" s="75">
        <f t="shared" si="15"/>
        <v>12164.832999999999</v>
      </c>
      <c r="BG12" s="14"/>
      <c r="BH12" s="14"/>
      <c r="BI12" s="14">
        <v>6972.29</v>
      </c>
      <c r="BJ12" s="76">
        <v>5192.543</v>
      </c>
      <c r="BK12" s="75">
        <f t="shared" si="16"/>
        <v>12787.047999999999</v>
      </c>
      <c r="BL12" s="14"/>
      <c r="BM12" s="14"/>
      <c r="BN12" s="14">
        <v>7162.861</v>
      </c>
      <c r="BO12" s="76">
        <v>5624.187</v>
      </c>
      <c r="BP12" s="75">
        <f t="shared" si="17"/>
        <v>62884.48099999999</v>
      </c>
      <c r="BQ12" s="14"/>
      <c r="BR12" s="14"/>
      <c r="BS12" s="14">
        <f>AO12+AT12+AY12+BD12+BI12+BN12</f>
        <v>34689.609</v>
      </c>
      <c r="BT12" s="76">
        <f>AP12+AU12+AZ12+BE12+BJ12+BO12</f>
        <v>28194.871999999996</v>
      </c>
      <c r="BU12" s="94">
        <f>SUM(BV12:BY12)</f>
        <v>125105.29199999999</v>
      </c>
      <c r="BV12" s="13">
        <f t="shared" si="0"/>
        <v>0</v>
      </c>
      <c r="BW12" s="13">
        <f t="shared" si="1"/>
        <v>0</v>
      </c>
      <c r="BX12" s="13">
        <f t="shared" si="2"/>
        <v>68369.856</v>
      </c>
      <c r="BY12" s="39">
        <f t="shared" si="3"/>
        <v>56735.43599999999</v>
      </c>
    </row>
    <row r="13" spans="1:77" ht="12.75">
      <c r="A13" s="2" t="s">
        <v>5</v>
      </c>
      <c r="B13" s="5">
        <v>60</v>
      </c>
      <c r="C13" s="75">
        <f t="shared" si="4"/>
        <v>5627.127</v>
      </c>
      <c r="D13" s="14"/>
      <c r="E13" s="14"/>
      <c r="F13" s="14">
        <v>5627.127</v>
      </c>
      <c r="G13" s="76"/>
      <c r="H13" s="75">
        <f t="shared" si="5"/>
        <v>4859.026</v>
      </c>
      <c r="I13" s="14"/>
      <c r="J13" s="14"/>
      <c r="K13" s="14">
        <v>4859.026</v>
      </c>
      <c r="L13" s="76"/>
      <c r="M13" s="72">
        <f t="shared" si="6"/>
        <v>5003.022</v>
      </c>
      <c r="N13" s="14"/>
      <c r="O13" s="14"/>
      <c r="P13" s="14">
        <v>5003.022</v>
      </c>
      <c r="Q13" s="14"/>
      <c r="R13" s="75">
        <f t="shared" si="7"/>
        <v>4532.282</v>
      </c>
      <c r="S13" s="14"/>
      <c r="T13" s="14"/>
      <c r="U13" s="14">
        <v>4532.282</v>
      </c>
      <c r="V13" s="76"/>
      <c r="W13" s="75">
        <f t="shared" si="8"/>
        <v>4285.658</v>
      </c>
      <c r="X13" s="14"/>
      <c r="Y13" s="14"/>
      <c r="Z13" s="14">
        <v>4285.658</v>
      </c>
      <c r="AA13" s="76"/>
      <c r="AB13" s="75">
        <f t="shared" si="9"/>
        <v>4516.646</v>
      </c>
      <c r="AC13" s="14"/>
      <c r="AD13" s="14"/>
      <c r="AE13" s="14">
        <v>4516.646</v>
      </c>
      <c r="AF13" s="76"/>
      <c r="AG13" s="75">
        <f t="shared" si="10"/>
        <v>28823.761</v>
      </c>
      <c r="AH13" s="14"/>
      <c r="AI13" s="14"/>
      <c r="AJ13" s="14">
        <f>F13+K13+P13+U13+Z13+AE13</f>
        <v>28823.761</v>
      </c>
      <c r="AK13" s="76"/>
      <c r="AL13" s="75">
        <f t="shared" si="11"/>
        <v>3774.008</v>
      </c>
      <c r="AM13" s="14"/>
      <c r="AN13" s="14"/>
      <c r="AO13" s="14">
        <v>3774.008</v>
      </c>
      <c r="AP13" s="76"/>
      <c r="AQ13" s="75">
        <f t="shared" si="12"/>
        <v>4494.431</v>
      </c>
      <c r="AR13" s="14"/>
      <c r="AS13" s="14"/>
      <c r="AT13" s="14">
        <v>4494.431</v>
      </c>
      <c r="AU13" s="76"/>
      <c r="AV13" s="75">
        <f t="shared" si="13"/>
        <v>4570.791</v>
      </c>
      <c r="AW13" s="14"/>
      <c r="AX13" s="14"/>
      <c r="AY13" s="14">
        <v>4570.791</v>
      </c>
      <c r="AZ13" s="76"/>
      <c r="BA13" s="75">
        <f t="shared" si="14"/>
        <v>4783.433</v>
      </c>
      <c r="BB13" s="14"/>
      <c r="BC13" s="14"/>
      <c r="BD13" s="14">
        <v>4783.433</v>
      </c>
      <c r="BE13" s="76"/>
      <c r="BF13" s="75">
        <f t="shared" si="15"/>
        <v>6019.417</v>
      </c>
      <c r="BG13" s="14"/>
      <c r="BH13" s="14"/>
      <c r="BI13" s="14">
        <v>6019.417</v>
      </c>
      <c r="BJ13" s="76"/>
      <c r="BK13" s="75">
        <f t="shared" si="16"/>
        <v>6150.626</v>
      </c>
      <c r="BL13" s="14"/>
      <c r="BM13" s="14"/>
      <c r="BN13" s="14">
        <v>6150.626</v>
      </c>
      <c r="BO13" s="76"/>
      <c r="BP13" s="75">
        <f t="shared" si="17"/>
        <v>29792.706000000002</v>
      </c>
      <c r="BQ13" s="14"/>
      <c r="BR13" s="14"/>
      <c r="BS13" s="14">
        <f>AO13+AT13+AY13+BD13+BI13+BN13</f>
        <v>29792.706000000002</v>
      </c>
      <c r="BT13" s="76"/>
      <c r="BU13" s="94">
        <f t="shared" si="18"/>
        <v>58616.46699999999</v>
      </c>
      <c r="BV13" s="13">
        <f t="shared" si="0"/>
        <v>0</v>
      </c>
      <c r="BW13" s="13">
        <f t="shared" si="1"/>
        <v>0</v>
      </c>
      <c r="BX13" s="13">
        <f t="shared" si="2"/>
        <v>58616.46699999999</v>
      </c>
      <c r="BY13" s="39">
        <f t="shared" si="3"/>
        <v>0</v>
      </c>
    </row>
    <row r="14" spans="1:77" ht="12.75">
      <c r="A14" s="2" t="s">
        <v>6</v>
      </c>
      <c r="B14" s="5">
        <v>70</v>
      </c>
      <c r="C14" s="75">
        <f t="shared" si="4"/>
        <v>976.628</v>
      </c>
      <c r="D14" s="14"/>
      <c r="E14" s="14"/>
      <c r="F14" s="14">
        <v>976.628</v>
      </c>
      <c r="G14" s="76"/>
      <c r="H14" s="75">
        <f t="shared" si="5"/>
        <v>896.333</v>
      </c>
      <c r="I14" s="14"/>
      <c r="J14" s="14"/>
      <c r="K14" s="14">
        <v>896.333</v>
      </c>
      <c r="L14" s="76"/>
      <c r="M14" s="72">
        <f t="shared" si="6"/>
        <v>876.98</v>
      </c>
      <c r="N14" s="14"/>
      <c r="O14" s="14"/>
      <c r="P14" s="14">
        <v>876.98</v>
      </c>
      <c r="Q14" s="14"/>
      <c r="R14" s="75">
        <f t="shared" si="7"/>
        <v>771.23</v>
      </c>
      <c r="S14" s="14"/>
      <c r="T14" s="14"/>
      <c r="U14" s="14">
        <v>771.23</v>
      </c>
      <c r="V14" s="76"/>
      <c r="W14" s="75">
        <f t="shared" si="8"/>
        <v>702.498</v>
      </c>
      <c r="X14" s="14"/>
      <c r="Y14" s="14"/>
      <c r="Z14" s="14">
        <v>702.498</v>
      </c>
      <c r="AA14" s="76"/>
      <c r="AB14" s="75">
        <f t="shared" si="9"/>
        <v>632.817</v>
      </c>
      <c r="AC14" s="14"/>
      <c r="AD14" s="14"/>
      <c r="AE14" s="14">
        <v>632.817</v>
      </c>
      <c r="AF14" s="76"/>
      <c r="AG14" s="75">
        <f t="shared" si="10"/>
        <v>4856.486</v>
      </c>
      <c r="AH14" s="14"/>
      <c r="AI14" s="14"/>
      <c r="AJ14" s="14">
        <f>F14+K14+P14+U14+Z14+AE14</f>
        <v>4856.486</v>
      </c>
      <c r="AK14" s="76"/>
      <c r="AL14" s="75">
        <f t="shared" si="11"/>
        <v>624.189</v>
      </c>
      <c r="AM14" s="14"/>
      <c r="AN14" s="14"/>
      <c r="AO14" s="14">
        <v>624.189</v>
      </c>
      <c r="AP14" s="76"/>
      <c r="AQ14" s="75">
        <f t="shared" si="12"/>
        <v>748.059</v>
      </c>
      <c r="AR14" s="14"/>
      <c r="AS14" s="14"/>
      <c r="AT14" s="14">
        <v>748.059</v>
      </c>
      <c r="AU14" s="76"/>
      <c r="AV14" s="75">
        <f t="shared" si="13"/>
        <v>739.417</v>
      </c>
      <c r="AW14" s="14"/>
      <c r="AX14" s="14"/>
      <c r="AY14" s="14">
        <v>739.417</v>
      </c>
      <c r="AZ14" s="76"/>
      <c r="BA14" s="75">
        <f t="shared" si="14"/>
        <v>820.13</v>
      </c>
      <c r="BB14" s="14"/>
      <c r="BC14" s="14"/>
      <c r="BD14" s="14">
        <v>820.13</v>
      </c>
      <c r="BE14" s="76"/>
      <c r="BF14" s="75">
        <f t="shared" si="15"/>
        <v>952.873</v>
      </c>
      <c r="BG14" s="14"/>
      <c r="BH14" s="14"/>
      <c r="BI14" s="14">
        <v>952.873</v>
      </c>
      <c r="BJ14" s="76"/>
      <c r="BK14" s="75">
        <f t="shared" si="16"/>
        <v>1012.235</v>
      </c>
      <c r="BL14" s="14"/>
      <c r="BM14" s="14"/>
      <c r="BN14" s="14">
        <v>1012.235</v>
      </c>
      <c r="BO14" s="76"/>
      <c r="BP14" s="75">
        <f t="shared" si="17"/>
        <v>4896.903</v>
      </c>
      <c r="BQ14" s="14"/>
      <c r="BR14" s="14"/>
      <c r="BS14" s="14">
        <f>AO14+AT14+AY14+BD14+BI14+BN14</f>
        <v>4896.903</v>
      </c>
      <c r="BT14" s="76"/>
      <c r="BU14" s="94">
        <f t="shared" si="18"/>
        <v>9753.389000000001</v>
      </c>
      <c r="BV14" s="13">
        <f t="shared" si="0"/>
        <v>0</v>
      </c>
      <c r="BW14" s="13">
        <f t="shared" si="1"/>
        <v>0</v>
      </c>
      <c r="BX14" s="13">
        <f t="shared" si="2"/>
        <v>9753.389000000001</v>
      </c>
      <c r="BY14" s="39">
        <f t="shared" si="3"/>
        <v>0</v>
      </c>
    </row>
    <row r="15" spans="1:77" ht="12.75">
      <c r="A15" s="2" t="s">
        <v>7</v>
      </c>
      <c r="B15" s="5">
        <v>80</v>
      </c>
      <c r="C15" s="75">
        <f t="shared" si="4"/>
        <v>5654.37</v>
      </c>
      <c r="D15" s="14"/>
      <c r="E15" s="14"/>
      <c r="F15" s="14"/>
      <c r="G15" s="76">
        <f>G12</f>
        <v>5654.37</v>
      </c>
      <c r="H15" s="75">
        <f t="shared" si="5"/>
        <v>4890.645</v>
      </c>
      <c r="I15" s="14"/>
      <c r="J15" s="14"/>
      <c r="K15" s="14"/>
      <c r="L15" s="76">
        <f>L12</f>
        <v>4890.645</v>
      </c>
      <c r="M15" s="72">
        <f t="shared" si="6"/>
        <v>5210.924</v>
      </c>
      <c r="N15" s="14"/>
      <c r="O15" s="14"/>
      <c r="P15" s="14"/>
      <c r="Q15" s="14">
        <v>5210.924</v>
      </c>
      <c r="R15" s="75">
        <f t="shared" si="7"/>
        <v>4394.081</v>
      </c>
      <c r="S15" s="14"/>
      <c r="T15" s="14"/>
      <c r="U15" s="14"/>
      <c r="V15" s="76">
        <v>4394.081</v>
      </c>
      <c r="W15" s="75">
        <f t="shared" si="8"/>
        <v>4168.931</v>
      </c>
      <c r="X15" s="14"/>
      <c r="Y15" s="14"/>
      <c r="Z15" s="14"/>
      <c r="AA15" s="76">
        <v>4168.931</v>
      </c>
      <c r="AB15" s="91">
        <f t="shared" si="9"/>
        <v>4221.613</v>
      </c>
      <c r="AC15" s="14"/>
      <c r="AD15" s="14"/>
      <c r="AE15" s="14"/>
      <c r="AF15" s="76">
        <v>4221.613</v>
      </c>
      <c r="AG15" s="91">
        <f t="shared" si="10"/>
        <v>28540.564</v>
      </c>
      <c r="AH15" s="14"/>
      <c r="AI15" s="14"/>
      <c r="AJ15" s="14"/>
      <c r="AK15" s="76">
        <f>G15+L15+Q15+V15+AA15+AF15</f>
        <v>28540.564</v>
      </c>
      <c r="AL15" s="75">
        <f t="shared" si="11"/>
        <v>3907.1120000000005</v>
      </c>
      <c r="AM15" s="14"/>
      <c r="AN15" s="14"/>
      <c r="AO15" s="14"/>
      <c r="AP15" s="76">
        <v>3907.1120000000005</v>
      </c>
      <c r="AQ15" s="75">
        <f t="shared" si="12"/>
        <v>4366.126</v>
      </c>
      <c r="AR15" s="14"/>
      <c r="AS15" s="14"/>
      <c r="AT15" s="14"/>
      <c r="AU15" s="76">
        <v>4366.126</v>
      </c>
      <c r="AV15" s="75">
        <f t="shared" si="13"/>
        <v>4619.049</v>
      </c>
      <c r="AW15" s="14"/>
      <c r="AX15" s="14"/>
      <c r="AY15" s="14"/>
      <c r="AZ15" s="76">
        <v>4619.049</v>
      </c>
      <c r="BA15" s="75">
        <f t="shared" si="14"/>
        <v>4485.855</v>
      </c>
      <c r="BB15" s="14"/>
      <c r="BC15" s="14"/>
      <c r="BD15" s="14"/>
      <c r="BE15" s="76">
        <v>4485.855</v>
      </c>
      <c r="BF15" s="75">
        <f t="shared" si="15"/>
        <v>5192.543</v>
      </c>
      <c r="BG15" s="14"/>
      <c r="BH15" s="14"/>
      <c r="BI15" s="14"/>
      <c r="BJ15" s="76">
        <v>5192.543</v>
      </c>
      <c r="BK15" s="75">
        <f t="shared" si="16"/>
        <v>5624.187</v>
      </c>
      <c r="BL15" s="14"/>
      <c r="BM15" s="14"/>
      <c r="BN15" s="14"/>
      <c r="BO15" s="76">
        <v>5624.187</v>
      </c>
      <c r="BP15" s="75">
        <f t="shared" si="17"/>
        <v>28194.871999999996</v>
      </c>
      <c r="BQ15" s="14"/>
      <c r="BR15" s="14"/>
      <c r="BS15" s="14"/>
      <c r="BT15" s="76">
        <f>AP15+AU15+AZ15+BE15+BJ15+BO15</f>
        <v>28194.871999999996</v>
      </c>
      <c r="BU15" s="94">
        <f t="shared" si="18"/>
        <v>56735.43599999999</v>
      </c>
      <c r="BV15" s="13">
        <f t="shared" si="0"/>
        <v>0</v>
      </c>
      <c r="BW15" s="13">
        <f t="shared" si="1"/>
        <v>0</v>
      </c>
      <c r="BX15" s="13">
        <f t="shared" si="2"/>
        <v>0</v>
      </c>
      <c r="BY15" s="39">
        <f t="shared" si="3"/>
        <v>56735.43599999999</v>
      </c>
    </row>
    <row r="16" spans="1:77" ht="12.75">
      <c r="A16" s="2" t="s">
        <v>8</v>
      </c>
      <c r="B16" s="5">
        <v>90</v>
      </c>
      <c r="C16" s="75">
        <f t="shared" si="4"/>
        <v>0</v>
      </c>
      <c r="D16" s="14"/>
      <c r="E16" s="14"/>
      <c r="F16" s="14"/>
      <c r="G16" s="76"/>
      <c r="H16" s="75">
        <f t="shared" si="5"/>
        <v>0</v>
      </c>
      <c r="I16" s="14"/>
      <c r="J16" s="14"/>
      <c r="K16" s="14"/>
      <c r="L16" s="76"/>
      <c r="M16" s="73">
        <f t="shared" si="6"/>
        <v>0</v>
      </c>
      <c r="N16" s="14"/>
      <c r="O16" s="14"/>
      <c r="P16" s="14"/>
      <c r="Q16" s="14"/>
      <c r="R16" s="91">
        <f t="shared" si="7"/>
        <v>0</v>
      </c>
      <c r="S16" s="14"/>
      <c r="T16" s="14"/>
      <c r="U16" s="14"/>
      <c r="V16" s="76"/>
      <c r="W16" s="75">
        <f t="shared" si="8"/>
        <v>0</v>
      </c>
      <c r="X16" s="14"/>
      <c r="Y16" s="14"/>
      <c r="Z16" s="14"/>
      <c r="AA16" s="76"/>
      <c r="AB16" s="91">
        <f t="shared" si="9"/>
        <v>0</v>
      </c>
      <c r="AC16" s="14"/>
      <c r="AD16" s="14"/>
      <c r="AE16" s="14"/>
      <c r="AF16" s="76"/>
      <c r="AG16" s="91">
        <f t="shared" si="10"/>
        <v>0</v>
      </c>
      <c r="AH16" s="14"/>
      <c r="AI16" s="14"/>
      <c r="AJ16" s="14"/>
      <c r="AK16" s="76"/>
      <c r="AL16" s="91">
        <f t="shared" si="11"/>
        <v>0</v>
      </c>
      <c r="AM16" s="14"/>
      <c r="AN16" s="14"/>
      <c r="AO16" s="14"/>
      <c r="AP16" s="76"/>
      <c r="AQ16" s="75">
        <f t="shared" si="12"/>
        <v>0</v>
      </c>
      <c r="AR16" s="14"/>
      <c r="AS16" s="14"/>
      <c r="AT16" s="14"/>
      <c r="AU16" s="76"/>
      <c r="AV16" s="75">
        <f t="shared" si="13"/>
        <v>0</v>
      </c>
      <c r="AW16" s="14"/>
      <c r="AX16" s="14"/>
      <c r="AY16" s="14"/>
      <c r="AZ16" s="76"/>
      <c r="BA16" s="75">
        <f t="shared" si="14"/>
        <v>0</v>
      </c>
      <c r="BB16" s="14"/>
      <c r="BC16" s="14"/>
      <c r="BD16" s="14"/>
      <c r="BE16" s="76"/>
      <c r="BF16" s="75">
        <f t="shared" si="15"/>
        <v>0</v>
      </c>
      <c r="BG16" s="14"/>
      <c r="BH16" s="14"/>
      <c r="BI16" s="14"/>
      <c r="BJ16" s="76"/>
      <c r="BK16" s="75">
        <f t="shared" si="16"/>
        <v>0</v>
      </c>
      <c r="BL16" s="14"/>
      <c r="BM16" s="14"/>
      <c r="BN16" s="14"/>
      <c r="BO16" s="76"/>
      <c r="BP16" s="75">
        <f t="shared" si="17"/>
        <v>0</v>
      </c>
      <c r="BQ16" s="14"/>
      <c r="BR16" s="14"/>
      <c r="BS16" s="14"/>
      <c r="BT16" s="76"/>
      <c r="BU16" s="94">
        <f t="shared" si="18"/>
        <v>0</v>
      </c>
      <c r="BV16" s="13">
        <f t="shared" si="0"/>
        <v>0</v>
      </c>
      <c r="BW16" s="13">
        <f t="shared" si="1"/>
        <v>0</v>
      </c>
      <c r="BX16" s="13">
        <f t="shared" si="2"/>
        <v>0</v>
      </c>
      <c r="BY16" s="39">
        <f t="shared" si="3"/>
        <v>0</v>
      </c>
    </row>
    <row r="17" spans="1:77" s="21" customFormat="1" ht="15" customHeight="1">
      <c r="A17" s="19" t="s">
        <v>9</v>
      </c>
      <c r="B17" s="20">
        <v>100</v>
      </c>
      <c r="C17" s="75">
        <f t="shared" si="4"/>
        <v>7658.34</v>
      </c>
      <c r="D17" s="14"/>
      <c r="E17" s="14">
        <v>2.157</v>
      </c>
      <c r="F17" s="14">
        <f>F18+F19</f>
        <v>2606.424</v>
      </c>
      <c r="G17" s="76">
        <f>G18+G19</f>
        <v>5049.759</v>
      </c>
      <c r="H17" s="91">
        <f t="shared" si="5"/>
        <v>7745.9439999999995</v>
      </c>
      <c r="I17" s="14"/>
      <c r="J17" s="14">
        <v>2.017</v>
      </c>
      <c r="K17" s="14">
        <v>2894.619</v>
      </c>
      <c r="L17" s="76">
        <v>4849.308</v>
      </c>
      <c r="M17" s="73">
        <f t="shared" si="6"/>
        <v>6527.771000000001</v>
      </c>
      <c r="N17" s="14"/>
      <c r="O17" s="14">
        <v>2.21</v>
      </c>
      <c r="P17" s="14">
        <v>2444.272</v>
      </c>
      <c r="Q17" s="14">
        <v>4081.289</v>
      </c>
      <c r="R17" s="91">
        <f t="shared" si="7"/>
        <v>6709.596</v>
      </c>
      <c r="S17" s="14"/>
      <c r="T17" s="14">
        <v>2.151</v>
      </c>
      <c r="U17" s="14">
        <v>2430.396</v>
      </c>
      <c r="V17" s="76">
        <v>4277.049</v>
      </c>
      <c r="W17" s="91">
        <f t="shared" si="8"/>
        <v>5809.604</v>
      </c>
      <c r="X17" s="14"/>
      <c r="Y17" s="14">
        <v>2.348</v>
      </c>
      <c r="Z17" s="14">
        <v>2017.336</v>
      </c>
      <c r="AA17" s="76">
        <v>3789.92</v>
      </c>
      <c r="AB17" s="91">
        <f t="shared" si="9"/>
        <v>5746.602</v>
      </c>
      <c r="AC17" s="14"/>
      <c r="AD17" s="14">
        <v>2.389</v>
      </c>
      <c r="AE17" s="14">
        <v>1851.574</v>
      </c>
      <c r="AF17" s="76">
        <v>3892.639</v>
      </c>
      <c r="AG17" s="91">
        <f t="shared" si="10"/>
        <v>40197.856999999996</v>
      </c>
      <c r="AH17" s="14"/>
      <c r="AI17" s="14">
        <f>E17+J17+O17+T17+Y17+AD17</f>
        <v>13.271999999999998</v>
      </c>
      <c r="AJ17" s="14">
        <f>F17+K17+P17+U17+Z17+AE17</f>
        <v>14244.621</v>
      </c>
      <c r="AK17" s="76">
        <f>G17+L17+Q17+V17+AA17+AF17</f>
        <v>25939.963999999996</v>
      </c>
      <c r="AL17" s="91">
        <f t="shared" si="11"/>
        <v>5458.718999999999</v>
      </c>
      <c r="AM17" s="14"/>
      <c r="AN17" s="14">
        <v>2.71</v>
      </c>
      <c r="AO17" s="14">
        <v>1653.569</v>
      </c>
      <c r="AP17" s="76">
        <v>3802.4399999999996</v>
      </c>
      <c r="AQ17" s="75">
        <f t="shared" si="12"/>
        <v>5420.759</v>
      </c>
      <c r="AR17" s="14"/>
      <c r="AS17" s="14">
        <v>2.565</v>
      </c>
      <c r="AT17" s="14">
        <v>1641.755</v>
      </c>
      <c r="AU17" s="76">
        <v>3776.439</v>
      </c>
      <c r="AV17" s="75">
        <f t="shared" si="13"/>
        <v>6262.898</v>
      </c>
      <c r="AW17" s="14"/>
      <c r="AX17" s="14">
        <v>2.366</v>
      </c>
      <c r="AY17" s="14">
        <v>1918.347</v>
      </c>
      <c r="AZ17" s="76">
        <v>4342.185</v>
      </c>
      <c r="BA17" s="75">
        <f t="shared" si="14"/>
        <v>6431.652</v>
      </c>
      <c r="BB17" s="14"/>
      <c r="BC17" s="14">
        <v>2.318</v>
      </c>
      <c r="BD17" s="14">
        <v>2193.974</v>
      </c>
      <c r="BE17" s="76">
        <v>4235.36</v>
      </c>
      <c r="BF17" s="75">
        <f t="shared" si="15"/>
        <v>7508.968</v>
      </c>
      <c r="BG17" s="14"/>
      <c r="BH17" s="14">
        <v>1.959</v>
      </c>
      <c r="BI17" s="14">
        <v>2823.379</v>
      </c>
      <c r="BJ17" s="76">
        <v>4683.63</v>
      </c>
      <c r="BK17" s="75">
        <f t="shared" si="16"/>
        <v>7484.621000000001</v>
      </c>
      <c r="BL17" s="14"/>
      <c r="BM17" s="14">
        <v>2.177</v>
      </c>
      <c r="BN17" s="14">
        <v>2791.398</v>
      </c>
      <c r="BO17" s="76">
        <v>4691.046</v>
      </c>
      <c r="BP17" s="75">
        <f t="shared" si="17"/>
        <v>38567.617</v>
      </c>
      <c r="BQ17" s="14"/>
      <c r="BR17" s="14">
        <f aca="true" t="shared" si="19" ref="BR17:BT18">AN17+AS17+AX17+BC17+BH17+BM17</f>
        <v>14.094999999999999</v>
      </c>
      <c r="BS17" s="14">
        <f t="shared" si="19"/>
        <v>13022.422000000002</v>
      </c>
      <c r="BT17" s="76">
        <f t="shared" si="19"/>
        <v>25531.1</v>
      </c>
      <c r="BU17" s="94">
        <f t="shared" si="18"/>
        <v>78765.47399999999</v>
      </c>
      <c r="BV17" s="13">
        <f t="shared" si="0"/>
        <v>0</v>
      </c>
      <c r="BW17" s="13">
        <f t="shared" si="1"/>
        <v>27.367</v>
      </c>
      <c r="BX17" s="13">
        <f t="shared" si="2"/>
        <v>27267.043000000005</v>
      </c>
      <c r="BY17" s="39">
        <f t="shared" si="3"/>
        <v>51471.06399999999</v>
      </c>
    </row>
    <row r="18" spans="1:77" s="21" customFormat="1" ht="12.75">
      <c r="A18" s="19" t="s">
        <v>10</v>
      </c>
      <c r="B18" s="20">
        <v>110</v>
      </c>
      <c r="C18" s="75">
        <f t="shared" si="4"/>
        <v>3639.0020000000004</v>
      </c>
      <c r="D18" s="14"/>
      <c r="E18" s="14">
        <f>E17</f>
        <v>2.157</v>
      </c>
      <c r="F18" s="14">
        <v>2606.424</v>
      </c>
      <c r="G18" s="76">
        <v>1030.421</v>
      </c>
      <c r="H18" s="91">
        <f t="shared" si="5"/>
        <v>3890.6440000000002</v>
      </c>
      <c r="I18" s="14"/>
      <c r="J18" s="14">
        <f>J17</f>
        <v>2.017</v>
      </c>
      <c r="K18" s="14">
        <f>K17-K19</f>
        <v>2894.619</v>
      </c>
      <c r="L18" s="76">
        <v>994.008</v>
      </c>
      <c r="M18" s="73">
        <f t="shared" si="6"/>
        <v>3301.613</v>
      </c>
      <c r="N18" s="14"/>
      <c r="O18" s="14">
        <f>O17</f>
        <v>2.21</v>
      </c>
      <c r="P18" s="14">
        <f>P17</f>
        <v>2444.272</v>
      </c>
      <c r="Q18" s="14">
        <v>855.131</v>
      </c>
      <c r="R18" s="91">
        <f t="shared" si="7"/>
        <v>3292.253</v>
      </c>
      <c r="S18" s="14"/>
      <c r="T18" s="14">
        <v>2.151</v>
      </c>
      <c r="U18" s="14">
        <v>2430.396</v>
      </c>
      <c r="V18" s="76">
        <v>859.706</v>
      </c>
      <c r="W18" s="91">
        <f t="shared" si="8"/>
        <v>2791.366</v>
      </c>
      <c r="X18" s="14"/>
      <c r="Y18" s="14">
        <v>2.348</v>
      </c>
      <c r="Z18" s="14">
        <v>2017.336</v>
      </c>
      <c r="AA18" s="76">
        <v>771.682</v>
      </c>
      <c r="AB18" s="91">
        <f t="shared" si="9"/>
        <v>2577.188</v>
      </c>
      <c r="AC18" s="14"/>
      <c r="AD18" s="14">
        <v>2.389</v>
      </c>
      <c r="AE18" s="14">
        <v>1851.574</v>
      </c>
      <c r="AF18" s="76">
        <v>723.225</v>
      </c>
      <c r="AG18" s="91">
        <f t="shared" si="10"/>
        <v>14981.118</v>
      </c>
      <c r="AH18" s="14"/>
      <c r="AI18" s="14">
        <f>E18+J18+O18+T18+Y18+AD18</f>
        <v>13.271999999999998</v>
      </c>
      <c r="AJ18" s="14">
        <f>F18+K18+P18+U18+Z18+AE18</f>
        <v>14244.621</v>
      </c>
      <c r="AK18" s="76">
        <v>723.225</v>
      </c>
      <c r="AL18" s="91">
        <f t="shared" si="11"/>
        <v>2410.0460000000003</v>
      </c>
      <c r="AM18" s="14"/>
      <c r="AN18" s="14">
        <v>2.71</v>
      </c>
      <c r="AO18" s="14">
        <v>1653.569</v>
      </c>
      <c r="AP18" s="76">
        <v>753.767</v>
      </c>
      <c r="AQ18" s="75">
        <f t="shared" si="12"/>
        <v>2358.879</v>
      </c>
      <c r="AR18" s="14"/>
      <c r="AS18" s="14">
        <v>2.565</v>
      </c>
      <c r="AT18" s="14">
        <v>1641.755</v>
      </c>
      <c r="AU18" s="76">
        <v>714.559</v>
      </c>
      <c r="AV18" s="75">
        <f t="shared" si="13"/>
        <v>2728.3869999999997</v>
      </c>
      <c r="AW18" s="14"/>
      <c r="AX18" s="14">
        <v>2.366</v>
      </c>
      <c r="AY18" s="14">
        <v>1918.347</v>
      </c>
      <c r="AZ18" s="76">
        <v>807.674</v>
      </c>
      <c r="BA18" s="75">
        <f t="shared" si="14"/>
        <v>3107.9370000000004</v>
      </c>
      <c r="BB18" s="14"/>
      <c r="BC18" s="14">
        <v>2.318</v>
      </c>
      <c r="BD18" s="14">
        <v>2193.974</v>
      </c>
      <c r="BE18" s="76">
        <v>911.645</v>
      </c>
      <c r="BF18" s="75">
        <f t="shared" si="15"/>
        <v>3824.397</v>
      </c>
      <c r="BG18" s="14"/>
      <c r="BH18" s="14">
        <v>1.959</v>
      </c>
      <c r="BI18" s="14">
        <v>2823.379</v>
      </c>
      <c r="BJ18" s="76">
        <v>999.059</v>
      </c>
      <c r="BK18" s="75">
        <f t="shared" si="16"/>
        <v>3789.481</v>
      </c>
      <c r="BL18" s="14"/>
      <c r="BM18" s="14">
        <v>2.177</v>
      </c>
      <c r="BN18" s="14">
        <v>2791.398</v>
      </c>
      <c r="BO18" s="76">
        <v>995.906</v>
      </c>
      <c r="BP18" s="75">
        <f t="shared" si="17"/>
        <v>18219.127</v>
      </c>
      <c r="BQ18" s="14"/>
      <c r="BR18" s="14">
        <f t="shared" si="19"/>
        <v>14.094999999999999</v>
      </c>
      <c r="BS18" s="14">
        <f t="shared" si="19"/>
        <v>13022.422000000002</v>
      </c>
      <c r="BT18" s="76">
        <f t="shared" si="19"/>
        <v>5182.61</v>
      </c>
      <c r="BU18" s="94">
        <f t="shared" si="18"/>
        <v>37711.193</v>
      </c>
      <c r="BV18" s="13">
        <f t="shared" si="0"/>
        <v>0</v>
      </c>
      <c r="BW18" s="13">
        <f t="shared" si="1"/>
        <v>27.367</v>
      </c>
      <c r="BX18" s="13">
        <f t="shared" si="2"/>
        <v>27267.043000000005</v>
      </c>
      <c r="BY18" s="39">
        <f t="shared" si="3"/>
        <v>10416.783</v>
      </c>
    </row>
    <row r="19" spans="1:77" ht="12.75">
      <c r="A19" s="19" t="s">
        <v>11</v>
      </c>
      <c r="B19" s="20">
        <v>120</v>
      </c>
      <c r="C19" s="75">
        <f t="shared" si="4"/>
        <v>4019.338</v>
      </c>
      <c r="D19" s="14"/>
      <c r="E19" s="14"/>
      <c r="F19" s="14"/>
      <c r="G19" s="76">
        <v>4019.338</v>
      </c>
      <c r="H19" s="91">
        <f t="shared" si="5"/>
        <v>3855.3</v>
      </c>
      <c r="I19" s="14"/>
      <c r="J19" s="14"/>
      <c r="K19" s="14"/>
      <c r="L19" s="76">
        <v>3855.3</v>
      </c>
      <c r="M19" s="73">
        <f t="shared" si="6"/>
        <v>3226.158</v>
      </c>
      <c r="N19" s="14"/>
      <c r="O19" s="14"/>
      <c r="P19" s="14"/>
      <c r="Q19" s="14">
        <v>3226.158</v>
      </c>
      <c r="R19" s="91">
        <f t="shared" si="7"/>
        <v>3417.343</v>
      </c>
      <c r="S19" s="14"/>
      <c r="T19" s="14"/>
      <c r="U19" s="14"/>
      <c r="V19" s="76">
        <v>3417.343</v>
      </c>
      <c r="W19" s="91">
        <f t="shared" si="8"/>
        <v>3018.238</v>
      </c>
      <c r="X19" s="14"/>
      <c r="Y19" s="14"/>
      <c r="Z19" s="14"/>
      <c r="AA19" s="76">
        <v>3018.238</v>
      </c>
      <c r="AB19" s="91">
        <f t="shared" si="9"/>
        <v>3169.414</v>
      </c>
      <c r="AC19" s="14"/>
      <c r="AD19" s="14"/>
      <c r="AE19" s="14"/>
      <c r="AF19" s="76">
        <v>3169.414</v>
      </c>
      <c r="AG19" s="91">
        <f t="shared" si="10"/>
        <v>20705.791</v>
      </c>
      <c r="AH19" s="14"/>
      <c r="AI19" s="14"/>
      <c r="AJ19" s="14"/>
      <c r="AK19" s="76">
        <f>G19+L19+Q19+V19+AA19+AF19</f>
        <v>20705.791</v>
      </c>
      <c r="AL19" s="91">
        <f t="shared" si="11"/>
        <v>3048.673</v>
      </c>
      <c r="AM19" s="14"/>
      <c r="AN19" s="14"/>
      <c r="AO19" s="14"/>
      <c r="AP19" s="76">
        <v>3048.673</v>
      </c>
      <c r="AQ19" s="75">
        <f t="shared" si="12"/>
        <v>3061.88</v>
      </c>
      <c r="AR19" s="14"/>
      <c r="AS19" s="14"/>
      <c r="AT19" s="14"/>
      <c r="AU19" s="76">
        <v>3061.88</v>
      </c>
      <c r="AV19" s="75">
        <f t="shared" si="13"/>
        <v>3534.511</v>
      </c>
      <c r="AW19" s="14"/>
      <c r="AX19" s="14"/>
      <c r="AY19" s="14"/>
      <c r="AZ19" s="76">
        <v>3534.511</v>
      </c>
      <c r="BA19" s="75">
        <f t="shared" si="14"/>
        <v>3323.715</v>
      </c>
      <c r="BB19" s="14"/>
      <c r="BC19" s="14"/>
      <c r="BD19" s="14"/>
      <c r="BE19" s="76">
        <v>3323.715</v>
      </c>
      <c r="BF19" s="75">
        <f t="shared" si="15"/>
        <v>3684.571</v>
      </c>
      <c r="BG19" s="14"/>
      <c r="BH19" s="14"/>
      <c r="BI19" s="14"/>
      <c r="BJ19" s="76">
        <v>3684.571</v>
      </c>
      <c r="BK19" s="75">
        <f t="shared" si="16"/>
        <v>3695.14</v>
      </c>
      <c r="BL19" s="14"/>
      <c r="BM19" s="14"/>
      <c r="BN19" s="14"/>
      <c r="BO19" s="76">
        <v>3695.14</v>
      </c>
      <c r="BP19" s="75">
        <f t="shared" si="17"/>
        <v>20348.489999999998</v>
      </c>
      <c r="BQ19" s="14"/>
      <c r="BR19" s="14"/>
      <c r="BS19" s="14"/>
      <c r="BT19" s="76">
        <f>AP19+AU19+AZ19+BE19+BJ19+BO19</f>
        <v>20348.489999999998</v>
      </c>
      <c r="BU19" s="94">
        <f t="shared" si="18"/>
        <v>41054.281</v>
      </c>
      <c r="BV19" s="13">
        <f t="shared" si="0"/>
        <v>0</v>
      </c>
      <c r="BW19" s="13">
        <f t="shared" si="1"/>
        <v>0</v>
      </c>
      <c r="BX19" s="13">
        <f t="shared" si="2"/>
        <v>0</v>
      </c>
      <c r="BY19" s="39">
        <f t="shared" si="3"/>
        <v>41054.281</v>
      </c>
    </row>
    <row r="20" spans="1:77" s="21" customFormat="1" ht="12.75">
      <c r="A20" s="19" t="s">
        <v>12</v>
      </c>
      <c r="B20" s="20">
        <v>130</v>
      </c>
      <c r="C20" s="75">
        <f t="shared" si="4"/>
        <v>0</v>
      </c>
      <c r="D20" s="14"/>
      <c r="E20" s="14"/>
      <c r="F20" s="14"/>
      <c r="G20" s="76"/>
      <c r="H20" s="91">
        <f t="shared" si="5"/>
        <v>0</v>
      </c>
      <c r="I20" s="14"/>
      <c r="J20" s="14"/>
      <c r="K20" s="14"/>
      <c r="L20" s="76"/>
      <c r="M20" s="73">
        <f t="shared" si="6"/>
        <v>0</v>
      </c>
      <c r="N20" s="14"/>
      <c r="O20" s="14"/>
      <c r="P20" s="14"/>
      <c r="Q20" s="14"/>
      <c r="R20" s="91">
        <f t="shared" si="7"/>
        <v>0</v>
      </c>
      <c r="S20" s="14"/>
      <c r="T20" s="14"/>
      <c r="U20" s="14"/>
      <c r="V20" s="76"/>
      <c r="W20" s="91">
        <f t="shared" si="8"/>
        <v>0</v>
      </c>
      <c r="X20" s="14"/>
      <c r="Y20" s="14"/>
      <c r="Z20" s="14"/>
      <c r="AA20" s="76"/>
      <c r="AB20" s="91">
        <f t="shared" si="9"/>
        <v>0</v>
      </c>
      <c r="AC20" s="14"/>
      <c r="AD20" s="14"/>
      <c r="AE20" s="14"/>
      <c r="AF20" s="76"/>
      <c r="AG20" s="91">
        <f t="shared" si="10"/>
        <v>0</v>
      </c>
      <c r="AH20" s="14"/>
      <c r="AI20" s="14"/>
      <c r="AJ20" s="14"/>
      <c r="AK20" s="76"/>
      <c r="AL20" s="91">
        <f t="shared" si="11"/>
        <v>0</v>
      </c>
      <c r="AM20" s="14"/>
      <c r="AN20" s="14"/>
      <c r="AO20" s="14"/>
      <c r="AP20" s="76"/>
      <c r="AQ20" s="75">
        <f t="shared" si="12"/>
        <v>0</v>
      </c>
      <c r="AR20" s="14"/>
      <c r="AS20" s="14"/>
      <c r="AT20" s="14"/>
      <c r="AU20" s="76"/>
      <c r="AV20" s="75">
        <f t="shared" si="13"/>
        <v>0</v>
      </c>
      <c r="AW20" s="14"/>
      <c r="AX20" s="14"/>
      <c r="AY20" s="14"/>
      <c r="AZ20" s="76"/>
      <c r="BA20" s="75">
        <f t="shared" si="14"/>
        <v>0</v>
      </c>
      <c r="BB20" s="14"/>
      <c r="BC20" s="14"/>
      <c r="BD20" s="14"/>
      <c r="BE20" s="76"/>
      <c r="BF20" s="75">
        <f t="shared" si="15"/>
        <v>0</v>
      </c>
      <c r="BG20" s="14"/>
      <c r="BH20" s="14"/>
      <c r="BI20" s="14"/>
      <c r="BJ20" s="76"/>
      <c r="BK20" s="75">
        <f t="shared" si="16"/>
        <v>0</v>
      </c>
      <c r="BL20" s="14"/>
      <c r="BM20" s="14"/>
      <c r="BN20" s="14"/>
      <c r="BO20" s="76"/>
      <c r="BP20" s="75">
        <f t="shared" si="17"/>
        <v>0</v>
      </c>
      <c r="BQ20" s="14"/>
      <c r="BR20" s="14"/>
      <c r="BS20" s="14"/>
      <c r="BT20" s="76"/>
      <c r="BU20" s="94">
        <f t="shared" si="18"/>
        <v>0</v>
      </c>
      <c r="BV20" s="13">
        <f t="shared" si="0"/>
        <v>0</v>
      </c>
      <c r="BW20" s="13">
        <f t="shared" si="1"/>
        <v>0</v>
      </c>
      <c r="BX20" s="13">
        <f t="shared" si="2"/>
        <v>0</v>
      </c>
      <c r="BY20" s="39">
        <f t="shared" si="3"/>
        <v>0</v>
      </c>
    </row>
    <row r="21" spans="1:77" ht="12.75">
      <c r="A21" s="2" t="s">
        <v>13</v>
      </c>
      <c r="B21" s="5">
        <v>140</v>
      </c>
      <c r="C21" s="75">
        <f t="shared" si="4"/>
        <v>0</v>
      </c>
      <c r="D21" s="14"/>
      <c r="E21" s="14"/>
      <c r="F21" s="14"/>
      <c r="G21" s="76"/>
      <c r="H21" s="75">
        <f t="shared" si="5"/>
        <v>0</v>
      </c>
      <c r="I21" s="14"/>
      <c r="J21" s="14"/>
      <c r="K21" s="14"/>
      <c r="L21" s="76"/>
      <c r="M21" s="72">
        <f t="shared" si="6"/>
        <v>0</v>
      </c>
      <c r="N21" s="14"/>
      <c r="O21" s="14"/>
      <c r="P21" s="14"/>
      <c r="Q21" s="14"/>
      <c r="R21" s="91">
        <f t="shared" si="7"/>
        <v>0</v>
      </c>
      <c r="S21" s="14"/>
      <c r="T21" s="14"/>
      <c r="U21" s="14"/>
      <c r="V21" s="76"/>
      <c r="W21" s="91">
        <f t="shared" si="8"/>
        <v>0</v>
      </c>
      <c r="X21" s="14"/>
      <c r="Y21" s="14"/>
      <c r="Z21" s="14"/>
      <c r="AA21" s="76"/>
      <c r="AB21" s="75">
        <f t="shared" si="9"/>
        <v>0</v>
      </c>
      <c r="AC21" s="14"/>
      <c r="AD21" s="14"/>
      <c r="AE21" s="14"/>
      <c r="AF21" s="76"/>
      <c r="AG21" s="75">
        <f t="shared" si="10"/>
        <v>0</v>
      </c>
      <c r="AH21" s="14"/>
      <c r="AI21" s="14"/>
      <c r="AJ21" s="14"/>
      <c r="AK21" s="76"/>
      <c r="AL21" s="91">
        <f t="shared" si="11"/>
        <v>0</v>
      </c>
      <c r="AM21" s="14"/>
      <c r="AN21" s="14"/>
      <c r="AO21" s="14"/>
      <c r="AP21" s="76"/>
      <c r="AQ21" s="75">
        <f t="shared" si="12"/>
        <v>0</v>
      </c>
      <c r="AR21" s="14"/>
      <c r="AS21" s="14"/>
      <c r="AT21" s="14"/>
      <c r="AU21" s="76"/>
      <c r="AV21" s="75">
        <f t="shared" si="13"/>
        <v>0</v>
      </c>
      <c r="AW21" s="14"/>
      <c r="AX21" s="14"/>
      <c r="AY21" s="14"/>
      <c r="AZ21" s="76"/>
      <c r="BA21" s="75">
        <f t="shared" si="14"/>
        <v>0</v>
      </c>
      <c r="BB21" s="14"/>
      <c r="BC21" s="14"/>
      <c r="BD21" s="14"/>
      <c r="BE21" s="76"/>
      <c r="BF21" s="75">
        <f t="shared" si="15"/>
        <v>0</v>
      </c>
      <c r="BG21" s="14"/>
      <c r="BH21" s="14"/>
      <c r="BI21" s="14"/>
      <c r="BJ21" s="76"/>
      <c r="BK21" s="75">
        <f t="shared" si="16"/>
        <v>0</v>
      </c>
      <c r="BL21" s="14"/>
      <c r="BM21" s="14"/>
      <c r="BN21" s="14"/>
      <c r="BO21" s="76"/>
      <c r="BP21" s="75">
        <f t="shared" si="17"/>
        <v>0</v>
      </c>
      <c r="BQ21" s="14"/>
      <c r="BR21" s="14"/>
      <c r="BS21" s="14"/>
      <c r="BT21" s="76"/>
      <c r="BU21" s="94">
        <f t="shared" si="18"/>
        <v>0</v>
      </c>
      <c r="BV21" s="13">
        <f t="shared" si="0"/>
        <v>0</v>
      </c>
      <c r="BW21" s="13">
        <f t="shared" si="1"/>
        <v>0</v>
      </c>
      <c r="BX21" s="13">
        <f t="shared" si="2"/>
        <v>0</v>
      </c>
      <c r="BY21" s="39">
        <f t="shared" si="3"/>
        <v>0</v>
      </c>
    </row>
    <row r="22" spans="1:77" ht="12.75">
      <c r="A22" s="3" t="s">
        <v>14</v>
      </c>
      <c r="B22" s="9">
        <v>150</v>
      </c>
      <c r="C22" s="75">
        <f t="shared" si="4"/>
        <v>12258.125</v>
      </c>
      <c r="D22" s="14">
        <f>D8</f>
        <v>5627.127</v>
      </c>
      <c r="E22" s="14">
        <v>976.628</v>
      </c>
      <c r="F22" s="14">
        <v>5654.37</v>
      </c>
      <c r="G22" s="76"/>
      <c r="H22" s="75">
        <f t="shared" si="5"/>
        <v>10646.004</v>
      </c>
      <c r="I22" s="14">
        <f>I8</f>
        <v>4859.026</v>
      </c>
      <c r="J22" s="14">
        <v>896.333</v>
      </c>
      <c r="K22" s="14">
        <v>4890.645</v>
      </c>
      <c r="L22" s="76"/>
      <c r="M22" s="72">
        <f t="shared" si="6"/>
        <v>11090.926</v>
      </c>
      <c r="N22" s="14">
        <f>N8</f>
        <v>5003.022</v>
      </c>
      <c r="O22" s="14">
        <v>876.98</v>
      </c>
      <c r="P22" s="14">
        <v>5210.924</v>
      </c>
      <c r="Q22" s="14"/>
      <c r="R22" s="75">
        <f t="shared" si="7"/>
        <v>9697.593</v>
      </c>
      <c r="S22" s="14">
        <v>4532.282</v>
      </c>
      <c r="T22" s="14">
        <v>771.23</v>
      </c>
      <c r="U22" s="14">
        <v>4394.081</v>
      </c>
      <c r="V22" s="76"/>
      <c r="W22" s="75">
        <f t="shared" si="8"/>
        <v>9157.087</v>
      </c>
      <c r="X22" s="14">
        <v>4285.658</v>
      </c>
      <c r="Y22" s="14">
        <v>702.498</v>
      </c>
      <c r="Z22" s="14">
        <v>4168.931</v>
      </c>
      <c r="AA22" s="76"/>
      <c r="AB22" s="75">
        <f t="shared" si="9"/>
        <v>9371.076000000001</v>
      </c>
      <c r="AC22" s="14">
        <v>4516.646</v>
      </c>
      <c r="AD22" s="14">
        <v>632.817</v>
      </c>
      <c r="AE22" s="14">
        <v>4221.613</v>
      </c>
      <c r="AF22" s="76"/>
      <c r="AG22" s="75">
        <f t="shared" si="10"/>
        <v>62220.810999999994</v>
      </c>
      <c r="AH22" s="14">
        <f>D22+I22+N22+S22+X22+AC22</f>
        <v>28823.761</v>
      </c>
      <c r="AI22" s="14">
        <f aca="true" t="shared" si="20" ref="AI22:AK23">E22+J22+O22+T22+Y22+AD22</f>
        <v>4856.486</v>
      </c>
      <c r="AJ22" s="14">
        <f t="shared" si="20"/>
        <v>28540.564</v>
      </c>
      <c r="AK22" s="76"/>
      <c r="AL22" s="91">
        <f t="shared" si="11"/>
        <v>8305.309000000001</v>
      </c>
      <c r="AM22" s="14">
        <v>3774.008</v>
      </c>
      <c r="AN22" s="14">
        <v>624.189</v>
      </c>
      <c r="AO22" s="14">
        <v>3907.1120000000005</v>
      </c>
      <c r="AP22" s="76"/>
      <c r="AQ22" s="75">
        <f t="shared" si="12"/>
        <v>9608.616</v>
      </c>
      <c r="AR22" s="14">
        <v>4494.431</v>
      </c>
      <c r="AS22" s="14">
        <v>748.059</v>
      </c>
      <c r="AT22" s="14">
        <v>4366.126</v>
      </c>
      <c r="AU22" s="76"/>
      <c r="AV22" s="75">
        <f t="shared" si="13"/>
        <v>9929.257000000001</v>
      </c>
      <c r="AW22" s="14">
        <v>4570.791</v>
      </c>
      <c r="AX22" s="14">
        <v>739.417</v>
      </c>
      <c r="AY22" s="14">
        <v>4619.049</v>
      </c>
      <c r="AZ22" s="76"/>
      <c r="BA22" s="75">
        <f t="shared" si="14"/>
        <v>10089.418</v>
      </c>
      <c r="BB22" s="14">
        <v>4783.433</v>
      </c>
      <c r="BC22" s="14">
        <v>820.13</v>
      </c>
      <c r="BD22" s="14">
        <v>4485.855</v>
      </c>
      <c r="BE22" s="76"/>
      <c r="BF22" s="75">
        <f t="shared" si="15"/>
        <v>12164.833</v>
      </c>
      <c r="BG22" s="14">
        <v>6019.417</v>
      </c>
      <c r="BH22" s="14">
        <v>952.873</v>
      </c>
      <c r="BI22" s="14">
        <v>5192.543</v>
      </c>
      <c r="BJ22" s="76"/>
      <c r="BK22" s="75">
        <f t="shared" si="16"/>
        <v>12787.047999999999</v>
      </c>
      <c r="BL22" s="14">
        <v>6150.626</v>
      </c>
      <c r="BM22" s="14">
        <v>1012.235</v>
      </c>
      <c r="BN22" s="14">
        <v>5624.187</v>
      </c>
      <c r="BO22" s="76"/>
      <c r="BP22" s="75">
        <f t="shared" si="17"/>
        <v>62884.481</v>
      </c>
      <c r="BQ22" s="14">
        <f>AM22+AR22+AW22+BB22+BG22+BL22</f>
        <v>29792.706000000002</v>
      </c>
      <c r="BR22" s="14">
        <f>AN22+AS22+AX22+BC22+BH22+BM22</f>
        <v>4896.903</v>
      </c>
      <c r="BS22" s="14">
        <f>AO22+AT22+AY22+BD22+BI22+BN22</f>
        <v>28194.871999999996</v>
      </c>
      <c r="BT22" s="76"/>
      <c r="BU22" s="94">
        <f t="shared" si="18"/>
        <v>125105.29199999997</v>
      </c>
      <c r="BV22" s="13">
        <f t="shared" si="0"/>
        <v>58616.46699999999</v>
      </c>
      <c r="BW22" s="13">
        <f t="shared" si="1"/>
        <v>9753.389000000001</v>
      </c>
      <c r="BX22" s="13">
        <f t="shared" si="2"/>
        <v>56735.43599999999</v>
      </c>
      <c r="BY22" s="39">
        <f t="shared" si="3"/>
        <v>0</v>
      </c>
    </row>
    <row r="23" spans="1:77" ht="12.75">
      <c r="A23" s="3" t="s">
        <v>15</v>
      </c>
      <c r="B23" s="9">
        <v>160</v>
      </c>
      <c r="C23" s="75">
        <f t="shared" si="4"/>
        <v>120.269</v>
      </c>
      <c r="D23" s="14"/>
      <c r="E23" s="14"/>
      <c r="F23" s="14">
        <v>120.025</v>
      </c>
      <c r="G23" s="76">
        <v>0.244</v>
      </c>
      <c r="H23" s="75">
        <f t="shared" si="5"/>
        <v>90.20800000000001</v>
      </c>
      <c r="I23" s="14"/>
      <c r="J23" s="14"/>
      <c r="K23" s="14">
        <v>89.918</v>
      </c>
      <c r="L23" s="76">
        <v>0.29</v>
      </c>
      <c r="M23" s="72">
        <f t="shared" si="6"/>
        <v>86.971</v>
      </c>
      <c r="N23" s="14"/>
      <c r="O23" s="14"/>
      <c r="P23" s="14">
        <v>86.674</v>
      </c>
      <c r="Q23" s="14">
        <v>0.297</v>
      </c>
      <c r="R23" s="75">
        <f t="shared" si="7"/>
        <v>87.54299999999999</v>
      </c>
      <c r="S23" s="14"/>
      <c r="T23" s="14"/>
      <c r="U23" s="14">
        <v>87.338</v>
      </c>
      <c r="V23" s="76">
        <v>0.205</v>
      </c>
      <c r="W23" s="75">
        <f t="shared" si="8"/>
        <v>60.872</v>
      </c>
      <c r="X23" s="14"/>
      <c r="Y23" s="14"/>
      <c r="Z23" s="14">
        <v>60.667</v>
      </c>
      <c r="AA23" s="76">
        <v>0.205</v>
      </c>
      <c r="AB23" s="75">
        <f t="shared" si="9"/>
        <v>24.483</v>
      </c>
      <c r="AC23" s="14"/>
      <c r="AD23" s="14"/>
      <c r="AE23" s="14">
        <v>24.199</v>
      </c>
      <c r="AF23" s="76">
        <v>0.284</v>
      </c>
      <c r="AG23" s="75">
        <f t="shared" si="10"/>
        <v>470.34600000000006</v>
      </c>
      <c r="AH23" s="14"/>
      <c r="AI23" s="14"/>
      <c r="AJ23" s="14">
        <f t="shared" si="20"/>
        <v>468.8210000000001</v>
      </c>
      <c r="AK23" s="76">
        <f t="shared" si="20"/>
        <v>1.5250000000000001</v>
      </c>
      <c r="AL23" s="75">
        <f t="shared" si="11"/>
        <v>23.657</v>
      </c>
      <c r="AM23" s="14"/>
      <c r="AN23" s="14"/>
      <c r="AO23" s="14">
        <v>23.181</v>
      </c>
      <c r="AP23" s="76">
        <v>0.476</v>
      </c>
      <c r="AQ23" s="75">
        <f t="shared" si="12"/>
        <v>10.587</v>
      </c>
      <c r="AR23" s="14"/>
      <c r="AS23" s="14"/>
      <c r="AT23" s="14">
        <v>10.147</v>
      </c>
      <c r="AU23" s="76">
        <v>0.44</v>
      </c>
      <c r="AV23" s="75">
        <f t="shared" si="13"/>
        <v>17.456999999999997</v>
      </c>
      <c r="AW23" s="14"/>
      <c r="AX23" s="14"/>
      <c r="AY23" s="14">
        <v>17.06</v>
      </c>
      <c r="AZ23" s="76">
        <v>0.397</v>
      </c>
      <c r="BA23" s="75">
        <f t="shared" si="14"/>
        <v>51.646</v>
      </c>
      <c r="BB23" s="14"/>
      <c r="BC23" s="14"/>
      <c r="BD23" s="14">
        <v>51.309</v>
      </c>
      <c r="BE23" s="76">
        <v>0.337</v>
      </c>
      <c r="BF23" s="75">
        <f t="shared" si="15"/>
        <v>71.798</v>
      </c>
      <c r="BG23" s="14"/>
      <c r="BH23" s="14"/>
      <c r="BI23" s="14">
        <v>71.173</v>
      </c>
      <c r="BJ23" s="76">
        <v>0.625</v>
      </c>
      <c r="BK23" s="75">
        <f t="shared" si="16"/>
        <v>91.14</v>
      </c>
      <c r="BL23" s="14"/>
      <c r="BM23" s="14"/>
      <c r="BN23" s="14">
        <v>90.736</v>
      </c>
      <c r="BO23" s="76">
        <v>0.404</v>
      </c>
      <c r="BP23" s="75">
        <f t="shared" si="17"/>
        <v>266.28499999999997</v>
      </c>
      <c r="BQ23" s="14"/>
      <c r="BR23" s="14"/>
      <c r="BS23" s="14">
        <f>AO23+AT23+AY23+BD23+BI23+BN23</f>
        <v>263.606</v>
      </c>
      <c r="BT23" s="76">
        <f>AP23+AU23+AZ23+BE23+BJ23+BO23</f>
        <v>2.679</v>
      </c>
      <c r="BU23" s="94">
        <f t="shared" si="18"/>
        <v>736.631</v>
      </c>
      <c r="BV23" s="13">
        <f t="shared" si="0"/>
        <v>0</v>
      </c>
      <c r="BW23" s="13">
        <f t="shared" si="1"/>
        <v>0</v>
      </c>
      <c r="BX23" s="13">
        <f t="shared" si="2"/>
        <v>732.427</v>
      </c>
      <c r="BY23" s="39">
        <f t="shared" si="3"/>
        <v>4.204000000000001</v>
      </c>
    </row>
    <row r="24" spans="1:77" ht="12.75">
      <c r="A24" s="2" t="s">
        <v>16</v>
      </c>
      <c r="B24" s="5">
        <v>170</v>
      </c>
      <c r="C24" s="75">
        <f t="shared" si="4"/>
        <v>0</v>
      </c>
      <c r="D24" s="14"/>
      <c r="E24" s="14"/>
      <c r="F24" s="14"/>
      <c r="G24" s="76"/>
      <c r="H24" s="75">
        <f t="shared" si="5"/>
        <v>0</v>
      </c>
      <c r="I24" s="14"/>
      <c r="J24" s="14"/>
      <c r="K24" s="14"/>
      <c r="L24" s="76"/>
      <c r="M24" s="72">
        <f t="shared" si="6"/>
        <v>0</v>
      </c>
      <c r="N24" s="14"/>
      <c r="O24" s="14"/>
      <c r="P24" s="14"/>
      <c r="Q24" s="14"/>
      <c r="R24" s="75">
        <f t="shared" si="7"/>
        <v>0</v>
      </c>
      <c r="S24" s="14"/>
      <c r="T24" s="14"/>
      <c r="U24" s="14"/>
      <c r="V24" s="76"/>
      <c r="W24" s="75">
        <f t="shared" si="8"/>
        <v>0</v>
      </c>
      <c r="X24" s="14"/>
      <c r="Y24" s="14"/>
      <c r="Z24" s="14"/>
      <c r="AA24" s="76"/>
      <c r="AB24" s="75">
        <f t="shared" si="9"/>
        <v>0</v>
      </c>
      <c r="AC24" s="14"/>
      <c r="AD24" s="14"/>
      <c r="AE24" s="14"/>
      <c r="AF24" s="76"/>
      <c r="AG24" s="75">
        <f t="shared" si="10"/>
        <v>0</v>
      </c>
      <c r="AH24" s="14"/>
      <c r="AI24" s="14"/>
      <c r="AJ24" s="14"/>
      <c r="AK24" s="76"/>
      <c r="AL24" s="75">
        <f t="shared" si="11"/>
        <v>0</v>
      </c>
      <c r="AM24" s="14"/>
      <c r="AN24" s="14"/>
      <c r="AO24" s="14"/>
      <c r="AP24" s="76"/>
      <c r="AQ24" s="75">
        <f t="shared" si="12"/>
        <v>0</v>
      </c>
      <c r="AR24" s="14"/>
      <c r="AS24" s="14"/>
      <c r="AT24" s="14"/>
      <c r="AU24" s="76"/>
      <c r="AV24" s="75">
        <f t="shared" si="13"/>
        <v>0</v>
      </c>
      <c r="AW24" s="14"/>
      <c r="AX24" s="14"/>
      <c r="AY24" s="14"/>
      <c r="AZ24" s="76"/>
      <c r="BA24" s="75">
        <f t="shared" si="14"/>
        <v>0</v>
      </c>
      <c r="BB24" s="14"/>
      <c r="BC24" s="14"/>
      <c r="BD24" s="14"/>
      <c r="BE24" s="76"/>
      <c r="BF24" s="75">
        <f t="shared" si="15"/>
        <v>0</v>
      </c>
      <c r="BG24" s="14"/>
      <c r="BH24" s="14"/>
      <c r="BI24" s="14"/>
      <c r="BJ24" s="76"/>
      <c r="BK24" s="75">
        <f t="shared" si="16"/>
        <v>0</v>
      </c>
      <c r="BL24" s="14"/>
      <c r="BM24" s="14"/>
      <c r="BN24" s="14"/>
      <c r="BO24" s="76"/>
      <c r="BP24" s="75">
        <f t="shared" si="17"/>
        <v>0</v>
      </c>
      <c r="BQ24" s="14"/>
      <c r="BR24" s="14"/>
      <c r="BS24" s="14"/>
      <c r="BT24" s="76"/>
      <c r="BU24" s="94">
        <f t="shared" si="18"/>
        <v>0</v>
      </c>
      <c r="BV24" s="13">
        <f t="shared" si="0"/>
        <v>0</v>
      </c>
      <c r="BW24" s="13">
        <f t="shared" si="1"/>
        <v>0</v>
      </c>
      <c r="BX24" s="13">
        <f t="shared" si="2"/>
        <v>0</v>
      </c>
      <c r="BY24" s="39">
        <f t="shared" si="3"/>
        <v>0</v>
      </c>
    </row>
    <row r="25" spans="1:77" ht="12.75">
      <c r="A25" s="3" t="s">
        <v>17</v>
      </c>
      <c r="B25" s="9">
        <v>180</v>
      </c>
      <c r="C25" s="75">
        <f t="shared" si="4"/>
        <v>0</v>
      </c>
      <c r="D25" s="14"/>
      <c r="E25" s="14"/>
      <c r="F25" s="14"/>
      <c r="G25" s="76"/>
      <c r="H25" s="75">
        <f t="shared" si="5"/>
        <v>0</v>
      </c>
      <c r="I25" s="14"/>
      <c r="J25" s="14"/>
      <c r="K25" s="14"/>
      <c r="L25" s="76"/>
      <c r="M25" s="72">
        <f t="shared" si="6"/>
        <v>0</v>
      </c>
      <c r="N25" s="14"/>
      <c r="O25" s="14"/>
      <c r="P25" s="14"/>
      <c r="Q25" s="14"/>
      <c r="R25" s="75">
        <f t="shared" si="7"/>
        <v>0</v>
      </c>
      <c r="S25" s="14"/>
      <c r="T25" s="14"/>
      <c r="U25" s="14"/>
      <c r="V25" s="76"/>
      <c r="W25" s="75">
        <f t="shared" si="8"/>
        <v>0</v>
      </c>
      <c r="X25" s="14"/>
      <c r="Y25" s="14"/>
      <c r="Z25" s="14"/>
      <c r="AA25" s="76"/>
      <c r="AB25" s="75">
        <f t="shared" si="9"/>
        <v>0</v>
      </c>
      <c r="AC25" s="14"/>
      <c r="AD25" s="14"/>
      <c r="AE25" s="14"/>
      <c r="AF25" s="76"/>
      <c r="AG25" s="75">
        <f t="shared" si="10"/>
        <v>0</v>
      </c>
      <c r="AH25" s="14"/>
      <c r="AI25" s="14"/>
      <c r="AJ25" s="14"/>
      <c r="AK25" s="76"/>
      <c r="AL25" s="75">
        <f t="shared" si="11"/>
        <v>0</v>
      </c>
      <c r="AM25" s="14"/>
      <c r="AN25" s="14"/>
      <c r="AO25" s="14"/>
      <c r="AP25" s="76"/>
      <c r="AQ25" s="75">
        <f t="shared" si="12"/>
        <v>0</v>
      </c>
      <c r="AR25" s="14"/>
      <c r="AS25" s="14"/>
      <c r="AT25" s="14"/>
      <c r="AU25" s="76"/>
      <c r="AV25" s="75">
        <f t="shared" si="13"/>
        <v>0</v>
      </c>
      <c r="AW25" s="14"/>
      <c r="AX25" s="14"/>
      <c r="AY25" s="14"/>
      <c r="AZ25" s="76"/>
      <c r="BA25" s="75">
        <f t="shared" si="14"/>
        <v>0</v>
      </c>
      <c r="BB25" s="14"/>
      <c r="BC25" s="14"/>
      <c r="BD25" s="14"/>
      <c r="BE25" s="76"/>
      <c r="BF25" s="75">
        <f t="shared" si="15"/>
        <v>0</v>
      </c>
      <c r="BG25" s="14"/>
      <c r="BH25" s="14"/>
      <c r="BI25" s="14"/>
      <c r="BJ25" s="76"/>
      <c r="BK25" s="75">
        <f t="shared" si="16"/>
        <v>0</v>
      </c>
      <c r="BL25" s="14"/>
      <c r="BM25" s="14"/>
      <c r="BN25" s="14"/>
      <c r="BO25" s="76"/>
      <c r="BP25" s="75">
        <f t="shared" si="17"/>
        <v>0</v>
      </c>
      <c r="BQ25" s="14"/>
      <c r="BR25" s="14"/>
      <c r="BS25" s="14"/>
      <c r="BT25" s="76"/>
      <c r="BU25" s="94">
        <f t="shared" si="18"/>
        <v>0</v>
      </c>
      <c r="BV25" s="13">
        <f t="shared" si="0"/>
        <v>0</v>
      </c>
      <c r="BW25" s="13">
        <f t="shared" si="1"/>
        <v>0</v>
      </c>
      <c r="BX25" s="13">
        <f t="shared" si="2"/>
        <v>0</v>
      </c>
      <c r="BY25" s="39">
        <f t="shared" si="3"/>
        <v>0</v>
      </c>
    </row>
    <row r="26" spans="1:77" ht="12.75">
      <c r="A26" s="3" t="s">
        <v>18</v>
      </c>
      <c r="B26" s="9">
        <v>190</v>
      </c>
      <c r="C26" s="75">
        <f t="shared" si="4"/>
        <v>1222.014</v>
      </c>
      <c r="D26" s="14"/>
      <c r="E26" s="14">
        <v>45.257</v>
      </c>
      <c r="F26" s="14">
        <v>572.39</v>
      </c>
      <c r="G26" s="76">
        <v>604.367</v>
      </c>
      <c r="H26" s="75">
        <f t="shared" si="5"/>
        <v>83.769</v>
      </c>
      <c r="I26" s="14"/>
      <c r="J26" s="14">
        <v>3.351</v>
      </c>
      <c r="K26" s="14">
        <v>39.371</v>
      </c>
      <c r="L26" s="76">
        <v>41.047</v>
      </c>
      <c r="M26" s="72">
        <f t="shared" si="6"/>
        <v>1706.937</v>
      </c>
      <c r="N26" s="14"/>
      <c r="O26" s="14">
        <v>47.171</v>
      </c>
      <c r="P26" s="14">
        <v>530.428</v>
      </c>
      <c r="Q26" s="14">
        <v>1129.338</v>
      </c>
      <c r="R26" s="75">
        <f t="shared" si="7"/>
        <v>630.415</v>
      </c>
      <c r="S26" s="14"/>
      <c r="T26" s="14">
        <v>40.72</v>
      </c>
      <c r="U26" s="14">
        <v>472.868</v>
      </c>
      <c r="V26" s="76">
        <v>116.827</v>
      </c>
      <c r="W26" s="75">
        <f t="shared" si="8"/>
        <v>840.115</v>
      </c>
      <c r="X26" s="14"/>
      <c r="Y26" s="14">
        <v>32.663</v>
      </c>
      <c r="Z26" s="14">
        <v>428.646</v>
      </c>
      <c r="AA26" s="76">
        <v>378.806</v>
      </c>
      <c r="AB26" s="75">
        <f t="shared" si="9"/>
        <v>776.701</v>
      </c>
      <c r="AC26" s="14"/>
      <c r="AD26" s="14">
        <v>27.2</v>
      </c>
      <c r="AE26" s="14">
        <v>420.811</v>
      </c>
      <c r="AF26" s="76">
        <v>328.69</v>
      </c>
      <c r="AG26" s="75">
        <f t="shared" si="10"/>
        <v>5259.950999999999</v>
      </c>
      <c r="AH26" s="14"/>
      <c r="AI26" s="14">
        <f>E26+J26+O26+T26+Y26+AD26</f>
        <v>196.36199999999997</v>
      </c>
      <c r="AJ26" s="14">
        <f>F26+K26+P26+U26+Z26+AE26</f>
        <v>2464.5139999999997</v>
      </c>
      <c r="AK26" s="76">
        <f>G26+L26+Q26+V26+AA26+AF26</f>
        <v>2599.075</v>
      </c>
      <c r="AL26" s="75">
        <f t="shared" si="11"/>
        <v>221.382</v>
      </c>
      <c r="AM26" s="14"/>
      <c r="AN26" s="14">
        <v>27.01</v>
      </c>
      <c r="AO26" s="14">
        <v>90.176</v>
      </c>
      <c r="AP26" s="76">
        <v>104.196</v>
      </c>
      <c r="AQ26" s="75">
        <f t="shared" si="12"/>
        <v>1133.222</v>
      </c>
      <c r="AR26" s="14"/>
      <c r="AS26" s="14">
        <v>41.037</v>
      </c>
      <c r="AT26" s="14">
        <v>502.938</v>
      </c>
      <c r="AU26" s="76">
        <v>589.247</v>
      </c>
      <c r="AV26" s="75">
        <f t="shared" si="13"/>
        <v>503.188</v>
      </c>
      <c r="AW26" s="14"/>
      <c r="AX26" s="14">
        <v>15.721</v>
      </c>
      <c r="AY26" s="14">
        <v>211</v>
      </c>
      <c r="AZ26" s="76">
        <v>276.467</v>
      </c>
      <c r="BA26" s="75">
        <f t="shared" si="14"/>
        <v>734.582</v>
      </c>
      <c r="BB26" s="14"/>
      <c r="BC26" s="14">
        <v>21.579</v>
      </c>
      <c r="BD26" s="14">
        <v>462.845</v>
      </c>
      <c r="BE26" s="76">
        <v>250.158</v>
      </c>
      <c r="BF26" s="75">
        <f t="shared" si="15"/>
        <v>1181.433</v>
      </c>
      <c r="BG26" s="14"/>
      <c r="BH26" s="14">
        <v>11.582</v>
      </c>
      <c r="BI26" s="14">
        <v>661.563</v>
      </c>
      <c r="BJ26" s="76">
        <v>508.288</v>
      </c>
      <c r="BK26" s="75">
        <f t="shared" si="16"/>
        <v>1538.929</v>
      </c>
      <c r="BL26" s="14"/>
      <c r="BM26" s="14">
        <v>23.076</v>
      </c>
      <c r="BN26" s="14">
        <v>583.116</v>
      </c>
      <c r="BO26" s="76">
        <v>932.737</v>
      </c>
      <c r="BP26" s="75">
        <f t="shared" si="17"/>
        <v>5312.736</v>
      </c>
      <c r="BQ26" s="14"/>
      <c r="BR26" s="14">
        <f>AN26+AS26+AX26+BC26+BH26+BM26</f>
        <v>140.005</v>
      </c>
      <c r="BS26" s="14">
        <f>AO26+AT26+AY26+BD26+BI26+BN26</f>
        <v>2511.638</v>
      </c>
      <c r="BT26" s="76">
        <f>AP26+AU26+AZ26+BE26+BJ26+BO26</f>
        <v>2661.093</v>
      </c>
      <c r="BU26" s="94">
        <f>SUM(BV26:BY26)</f>
        <v>10572.687</v>
      </c>
      <c r="BV26" s="13">
        <f t="shared" si="0"/>
        <v>0</v>
      </c>
      <c r="BW26" s="13">
        <f t="shared" si="1"/>
        <v>336.36699999999996</v>
      </c>
      <c r="BX26" s="13">
        <f t="shared" si="2"/>
        <v>4976.152</v>
      </c>
      <c r="BY26" s="39">
        <f t="shared" si="3"/>
        <v>5260.168</v>
      </c>
    </row>
    <row r="27" spans="1:77" ht="13.5" thickBot="1">
      <c r="A27" s="62" t="s">
        <v>19</v>
      </c>
      <c r="B27" s="6">
        <v>200</v>
      </c>
      <c r="C27" s="75">
        <f t="shared" si="4"/>
        <v>0</v>
      </c>
      <c r="D27" s="14"/>
      <c r="E27" s="14"/>
      <c r="F27" s="14"/>
      <c r="G27" s="76"/>
      <c r="H27" s="75">
        <f t="shared" si="5"/>
        <v>0</v>
      </c>
      <c r="I27" s="14"/>
      <c r="J27" s="14"/>
      <c r="K27" s="14"/>
      <c r="L27" s="76"/>
      <c r="M27" s="72">
        <f t="shared" si="6"/>
        <v>0</v>
      </c>
      <c r="N27" s="14"/>
      <c r="O27" s="14"/>
      <c r="P27" s="14"/>
      <c r="Q27" s="14"/>
      <c r="R27" s="75">
        <f t="shared" si="7"/>
        <v>0</v>
      </c>
      <c r="S27" s="14"/>
      <c r="T27" s="14"/>
      <c r="U27" s="14"/>
      <c r="V27" s="76"/>
      <c r="W27" s="75">
        <f t="shared" si="8"/>
        <v>0</v>
      </c>
      <c r="X27" s="14"/>
      <c r="Y27" s="14"/>
      <c r="Z27" s="14"/>
      <c r="AA27" s="76"/>
      <c r="AB27" s="75">
        <f t="shared" si="9"/>
        <v>0</v>
      </c>
      <c r="AC27" s="14"/>
      <c r="AD27" s="14"/>
      <c r="AE27" s="14"/>
      <c r="AF27" s="76"/>
      <c r="AG27" s="75">
        <f t="shared" si="10"/>
        <v>0</v>
      </c>
      <c r="AH27" s="14"/>
      <c r="AI27" s="14"/>
      <c r="AJ27" s="14"/>
      <c r="AK27" s="76"/>
      <c r="AL27" s="75">
        <f t="shared" si="11"/>
        <v>0</v>
      </c>
      <c r="AM27" s="14"/>
      <c r="AN27" s="14"/>
      <c r="AO27" s="14"/>
      <c r="AP27" s="76"/>
      <c r="AQ27" s="75">
        <f t="shared" si="12"/>
        <v>0</v>
      </c>
      <c r="AR27" s="14"/>
      <c r="AS27" s="14"/>
      <c r="AT27" s="14"/>
      <c r="AU27" s="76"/>
      <c r="AV27" s="75">
        <f t="shared" si="13"/>
        <v>0</v>
      </c>
      <c r="AW27" s="14"/>
      <c r="AX27" s="14"/>
      <c r="AY27" s="14"/>
      <c r="AZ27" s="76"/>
      <c r="BA27" s="75">
        <f t="shared" si="14"/>
        <v>0</v>
      </c>
      <c r="BB27" s="14"/>
      <c r="BC27" s="14"/>
      <c r="BD27" s="14"/>
      <c r="BE27" s="76"/>
      <c r="BF27" s="75">
        <f t="shared" si="15"/>
        <v>0</v>
      </c>
      <c r="BG27" s="14"/>
      <c r="BH27" s="14"/>
      <c r="BI27" s="14"/>
      <c r="BJ27" s="76"/>
      <c r="BK27" s="75">
        <f t="shared" si="16"/>
        <v>0</v>
      </c>
      <c r="BL27" s="14"/>
      <c r="BM27" s="14"/>
      <c r="BN27" s="14"/>
      <c r="BO27" s="76"/>
      <c r="BP27" s="75">
        <f t="shared" si="17"/>
        <v>0</v>
      </c>
      <c r="BQ27" s="14"/>
      <c r="BR27" s="14"/>
      <c r="BS27" s="14"/>
      <c r="BT27" s="76"/>
      <c r="BU27" s="72">
        <f t="shared" si="18"/>
        <v>0</v>
      </c>
      <c r="BV27" s="13">
        <f t="shared" si="0"/>
        <v>0</v>
      </c>
      <c r="BW27" s="13">
        <f t="shared" si="1"/>
        <v>0</v>
      </c>
      <c r="BX27" s="13">
        <f t="shared" si="2"/>
        <v>0</v>
      </c>
      <c r="BY27" s="39">
        <f t="shared" si="3"/>
        <v>0</v>
      </c>
    </row>
    <row r="28" spans="1:139" s="23" customFormat="1" ht="13.5" thickBot="1">
      <c r="A28" s="141" t="s">
        <v>20</v>
      </c>
      <c r="B28" s="142">
        <v>210</v>
      </c>
      <c r="C28" s="133">
        <f t="shared" si="4"/>
        <v>0</v>
      </c>
      <c r="D28" s="134">
        <f>(D8+D12+D24)-(D17+D22+D23+D25+D26)</f>
        <v>0</v>
      </c>
      <c r="E28" s="134">
        <f>(E8+E12+E24)-(E17+E22+E23+E25+E26)</f>
        <v>0</v>
      </c>
      <c r="F28" s="134">
        <f>(F8+F12+F24)-(F17+F22+F23+F25+F26)</f>
        <v>0</v>
      </c>
      <c r="G28" s="135">
        <f>(G8+G12+G24)-(G17+G22+G23+G25+G26)</f>
        <v>0</v>
      </c>
      <c r="H28" s="133">
        <f t="shared" si="5"/>
        <v>0</v>
      </c>
      <c r="I28" s="134">
        <f>(I8+I12+I24)-(I17+I22+I23+I25+I26)</f>
        <v>0</v>
      </c>
      <c r="J28" s="134">
        <f>(J8+J12+J24)-(J17+J22+J23+J25+J26)</f>
        <v>0</v>
      </c>
      <c r="K28" s="134">
        <f>(K8+K12+K24)-(K17+K22+K23+K25+K26)</f>
        <v>0</v>
      </c>
      <c r="L28" s="135">
        <f>(L8+L12+L24)-(L17+L22+L23+L25+L26)</f>
        <v>0</v>
      </c>
      <c r="M28" s="136">
        <f t="shared" si="6"/>
        <v>0</v>
      </c>
      <c r="N28" s="134">
        <f>(N8+N12+N24)-(N17+N22+N23+N25+N26)</f>
        <v>0</v>
      </c>
      <c r="O28" s="134">
        <f>(O8+O12+O24)-(O17+O22+O23+O25+O26)</f>
        <v>0</v>
      </c>
      <c r="P28" s="134">
        <f>(P8+P12+P24)-(P17+P22+P23+P25+P26)</f>
        <v>0</v>
      </c>
      <c r="Q28" s="134">
        <f>(Q8+Q12+Q24)-(Q17+Q22+Q23+Q25+Q26)</f>
        <v>0</v>
      </c>
      <c r="R28" s="133">
        <f t="shared" si="7"/>
        <v>0</v>
      </c>
      <c r="S28" s="134">
        <f>(S8+S12+S24)-(S17+S22+S23+S25+S26)</f>
        <v>0</v>
      </c>
      <c r="T28" s="134">
        <f>(T8+T12+T24)-(T17+T22+T23+T25+T26)</f>
        <v>0</v>
      </c>
      <c r="U28" s="134">
        <f>(U8+U12+U24)-(U17+U22+U23+U25+U26)</f>
        <v>0</v>
      </c>
      <c r="V28" s="135">
        <f>(V8+V12+V24)-(V17+V22+V23+V25+V26)</f>
        <v>0</v>
      </c>
      <c r="W28" s="133">
        <f t="shared" si="8"/>
        <v>0</v>
      </c>
      <c r="X28" s="134">
        <f>(X8+X12+X24)-(X17+X22+X23+X25+X26)</f>
        <v>0</v>
      </c>
      <c r="Y28" s="134">
        <f>(Y8+Y12+Y24)-(Y17+Y22+Y23+Y25+Y26)</f>
        <v>0</v>
      </c>
      <c r="Z28" s="134">
        <f>(Z8+Z12+Z24)-(Z17+Z22+Z23+Z25+Z26)</f>
        <v>0</v>
      </c>
      <c r="AA28" s="135">
        <f>(AA8+AA12+AA24)-(AA17+AA22+AA23+AA25+AA26)</f>
        <v>0</v>
      </c>
      <c r="AB28" s="133">
        <f t="shared" si="9"/>
        <v>0</v>
      </c>
      <c r="AC28" s="134">
        <f>(AC8+AC12+AC24)-(AC17+AC22+AC23+AC25+AC26)</f>
        <v>0</v>
      </c>
      <c r="AD28" s="134">
        <f>(AD8+AD12+AD24)-(AD17+AD22+AD23+AD25+AD26)</f>
        <v>0</v>
      </c>
      <c r="AE28" s="134">
        <f>(AE8+AE12+AE24)-(AE17+AE22+AE23+AE25+AE26)</f>
        <v>0</v>
      </c>
      <c r="AF28" s="135">
        <f>(AF8+AF12+AF24)-(AF17+AF22+AF23+AF25+AF26)</f>
        <v>0</v>
      </c>
      <c r="AG28" s="133">
        <f t="shared" si="10"/>
        <v>0</v>
      </c>
      <c r="AH28" s="134">
        <f>(AH8+AH12+AH24)-(AH17+AH22+AH23+AH25+AH26)</f>
        <v>0</v>
      </c>
      <c r="AI28" s="134">
        <f>(AI8+AI12+AI24)-(AI17+AI22+AI23+AI25+AI26)</f>
        <v>0</v>
      </c>
      <c r="AJ28" s="134">
        <f>(AJ8+AJ12+AJ24)-(AJ17+AJ22+AJ23+AJ25+AJ26)</f>
        <v>0</v>
      </c>
      <c r="AK28" s="135">
        <f>(AK8+AK12+AK24)-(AK17+AK22+AK23+AK25+AK26)</f>
        <v>0</v>
      </c>
      <c r="AL28" s="133">
        <f t="shared" si="11"/>
        <v>0</v>
      </c>
      <c r="AM28" s="134">
        <f>(AM8+AM12+AM24)-(AM17+AM22+AM23+AM25+AM26)</f>
        <v>0</v>
      </c>
      <c r="AN28" s="134">
        <f>(AN8+AN12+AN24)-(AN17+AN22+AN23+AN25+AN26)</f>
        <v>0</v>
      </c>
      <c r="AO28" s="134">
        <f>(AO8+AO12+AO24)-(AO17+AO22+AO23+AO25+AO26)</f>
        <v>0</v>
      </c>
      <c r="AP28" s="135">
        <f>(AP8+AP12+AP24)-(AP17+AP22+AP23+AP25+AP26)</f>
        <v>0</v>
      </c>
      <c r="AQ28" s="133">
        <f t="shared" si="12"/>
        <v>0</v>
      </c>
      <c r="AR28" s="134">
        <f>(AR8+AR12+AR24)-(AR17+AR22+AR23+AR25+AR26)</f>
        <v>0</v>
      </c>
      <c r="AS28" s="134">
        <f>(AS8+AS12+AS24)-(AS17+AS22+AS23+AS25+AS26)</f>
        <v>0</v>
      </c>
      <c r="AT28" s="134">
        <f>(AT8+AT12+AT24)-(AT17+AT22+AT23+AT25+AT26)</f>
        <v>0</v>
      </c>
      <c r="AU28" s="135">
        <f>(AU8+AU12+AU24)-(AU17+AU22+AU23+AU25+AU26)</f>
        <v>0</v>
      </c>
      <c r="AV28" s="133">
        <f t="shared" si="13"/>
        <v>0</v>
      </c>
      <c r="AW28" s="134">
        <f>(AW8+AW12+AW24)-(AW17+AW22+AW23+AW25+AW26)</f>
        <v>0</v>
      </c>
      <c r="AX28" s="134">
        <f>(AX8+AX12+AX24)-(AX17+AX22+AX23+AX25+AX26)</f>
        <v>0</v>
      </c>
      <c r="AY28" s="134">
        <f>(AY8+AY12+AY24)-(AY17+AY22+AY23+AY25+AY26)</f>
        <v>0</v>
      </c>
      <c r="AZ28" s="135">
        <f>(AZ8+AZ12+AZ24)-(AZ17+AZ22+AZ23+AZ25+AZ26)</f>
        <v>0</v>
      </c>
      <c r="BA28" s="133">
        <f t="shared" si="14"/>
        <v>0</v>
      </c>
      <c r="BB28" s="134">
        <f>(BB8+BB12+BB24)-(BB17+BB22+BB23+BB25+BB26)</f>
        <v>0</v>
      </c>
      <c r="BC28" s="134">
        <f>(BC8+BC12+BC24)-(BC17+BC22+BC23+BC25+BC26)</f>
        <v>0</v>
      </c>
      <c r="BD28" s="134">
        <f>(BD8+BD12+BD24)-(BD17+BD22+BD23+BD25+BD26)</f>
        <v>0</v>
      </c>
      <c r="BE28" s="135">
        <f>(BE8+BE12+BE24)-(BE17+BE22+BE23+BE25+BE26)</f>
        <v>0</v>
      </c>
      <c r="BF28" s="133">
        <f t="shared" si="15"/>
        <v>0</v>
      </c>
      <c r="BG28" s="134">
        <f>(BG8+BG12+BG24)-(BG17+BG22+BG23+BG25+BG26)</f>
        <v>0</v>
      </c>
      <c r="BH28" s="134">
        <f>(BH8+BH12+BH24)-(BH17+BH22+BH23+BH25+BH26)</f>
        <v>0</v>
      </c>
      <c r="BI28" s="134">
        <f>(BI8+BI12+BI24)-(BI17+BI22+BI23+BI25+BI26)</f>
        <v>0</v>
      </c>
      <c r="BJ28" s="135">
        <f>(BJ8+BJ12+BJ24)-(BJ17+BJ22+BJ23+BJ25+BJ26)</f>
        <v>0</v>
      </c>
      <c r="BK28" s="133">
        <f t="shared" si="16"/>
        <v>0</v>
      </c>
      <c r="BL28" s="134">
        <f>(BL8+BL12+BL24)-(BL17+BL22+BL23+BL25+BL26)</f>
        <v>0</v>
      </c>
      <c r="BM28" s="134">
        <f>(BM8+BM12+BM24)-(BM17+BM22+BM23+BM25+BM26)</f>
        <v>0</v>
      </c>
      <c r="BN28" s="134">
        <f>(BN8+BN12+BN24)-(BN17+BN22+BN23+BN25+BN26)</f>
        <v>0</v>
      </c>
      <c r="BO28" s="135">
        <f>(BO8+BO12+BO24)-(BO17+BO22+BO23+BO25+BO26)</f>
        <v>0</v>
      </c>
      <c r="BP28" s="133">
        <f t="shared" si="17"/>
        <v>0</v>
      </c>
      <c r="BQ28" s="134">
        <f>(BQ8+BQ12+BQ24)-(BQ17+BQ22+BQ23+BQ25+BQ26)</f>
        <v>0</v>
      </c>
      <c r="BR28" s="134">
        <f>(BR8+BR12+BR24)-(BR17+BR22+BR23+BR25+BR26)</f>
        <v>0</v>
      </c>
      <c r="BS28" s="134">
        <f>(BS8+BS12+BS24)-(BS17+BS22+BS23+BS25+BS26)</f>
        <v>0</v>
      </c>
      <c r="BT28" s="135">
        <f>(BT8+BT12+BT24)-(BT17+BT22+BT23+BT25+BT26)</f>
        <v>0</v>
      </c>
      <c r="BU28" s="136">
        <f>SUM(BV28:BY28)</f>
        <v>0</v>
      </c>
      <c r="BV28" s="134">
        <f>(BV8+BV12+BV24)-(BV17+BV22+BV23+BV25+BV26)</f>
        <v>0</v>
      </c>
      <c r="BW28" s="134">
        <f>(BW8+BW12+BW24)-(BW17+BW22+BW23+BW25+BW26)</f>
        <v>0</v>
      </c>
      <c r="BX28" s="134">
        <f>(BX8+BX12+BX24)-(BX17+BX22+BX23+BX25+BX26)</f>
        <v>0</v>
      </c>
      <c r="BY28" s="135">
        <f>(BY8+BY12+BY24)-(BY17+BY22+BY23+BY25+BY26)</f>
        <v>0</v>
      </c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</row>
    <row r="29" spans="1:77" ht="13.5" thickBot="1">
      <c r="A29" s="120" t="s">
        <v>22</v>
      </c>
      <c r="B29" s="121"/>
      <c r="C29" s="77"/>
      <c r="D29" s="46"/>
      <c r="E29" s="46"/>
      <c r="F29" s="46"/>
      <c r="G29" s="47"/>
      <c r="H29" s="77"/>
      <c r="I29" s="46"/>
      <c r="J29" s="46"/>
      <c r="K29" s="46"/>
      <c r="L29" s="47"/>
      <c r="M29" s="46"/>
      <c r="N29" s="46"/>
      <c r="O29" s="46"/>
      <c r="P29" s="46"/>
      <c r="Q29" s="46"/>
      <c r="R29" s="77"/>
      <c r="S29" s="46"/>
      <c r="T29" s="46"/>
      <c r="U29" s="46"/>
      <c r="V29" s="47"/>
      <c r="W29" s="48"/>
      <c r="X29" s="49"/>
      <c r="Y29" s="49"/>
      <c r="Z29" s="49"/>
      <c r="AA29" s="50"/>
      <c r="AB29" s="48"/>
      <c r="AC29" s="49"/>
      <c r="AD29" s="49"/>
      <c r="AE29" s="49"/>
      <c r="AF29" s="50"/>
      <c r="AG29" s="48"/>
      <c r="AH29" s="49"/>
      <c r="AI29" s="49"/>
      <c r="AJ29" s="49"/>
      <c r="AK29" s="50"/>
      <c r="AL29" s="48"/>
      <c r="AM29" s="49"/>
      <c r="AN29" s="49"/>
      <c r="AO29" s="49"/>
      <c r="AP29" s="50"/>
      <c r="AQ29" s="48"/>
      <c r="AR29" s="49"/>
      <c r="AS29" s="49"/>
      <c r="AT29" s="49"/>
      <c r="AU29" s="50"/>
      <c r="AV29" s="48"/>
      <c r="AW29" s="49"/>
      <c r="AX29" s="49"/>
      <c r="AY29" s="49"/>
      <c r="AZ29" s="50"/>
      <c r="BA29" s="48"/>
      <c r="BB29" s="49"/>
      <c r="BC29" s="49"/>
      <c r="BD29" s="49"/>
      <c r="BE29" s="50"/>
      <c r="BF29" s="48"/>
      <c r="BG29" s="49"/>
      <c r="BH29" s="49"/>
      <c r="BI29" s="49"/>
      <c r="BJ29" s="50"/>
      <c r="BK29" s="48"/>
      <c r="BL29" s="49"/>
      <c r="BM29" s="49"/>
      <c r="BN29" s="49"/>
      <c r="BO29" s="50"/>
      <c r="BP29" s="48"/>
      <c r="BQ29" s="49"/>
      <c r="BR29" s="49"/>
      <c r="BS29" s="49"/>
      <c r="BT29" s="50"/>
      <c r="BU29" s="95">
        <f aca="true" t="shared" si="21" ref="BU29:BU55">SUM(BV29:BY29)</f>
        <v>0</v>
      </c>
      <c r="BV29" s="51">
        <f>D29+I29+N29+S29+X29+AC29+AM29+AR29+AW29+BB29+BG29+BL29</f>
        <v>0</v>
      </c>
      <c r="BW29" s="52">
        <f>E29+J29+O29+T29+Y29+AD29+AN29+AS29+AX29+BC29+BH29+BM29</f>
        <v>0</v>
      </c>
      <c r="BX29" s="51">
        <f>F29+K29+P29+U29+Z29+AE29+AO29+AT29+AY29+BD29+BI29+BN29</f>
        <v>0</v>
      </c>
      <c r="BY29" s="53">
        <f>G29+L29+Q29+V29+AA29+AF29+AP29+AU29+AZ29+BE29+BJ29+BO29</f>
        <v>0</v>
      </c>
    </row>
    <row r="30" spans="1:77" ht="22.5">
      <c r="A30" s="44" t="s">
        <v>0</v>
      </c>
      <c r="B30" s="45">
        <v>300</v>
      </c>
      <c r="C30" s="74">
        <f aca="true" t="shared" si="22" ref="C30:C50">SUM(D30:G30)</f>
        <v>15.000599999999999</v>
      </c>
      <c r="D30" s="33">
        <v>9.3784</v>
      </c>
      <c r="E30" s="33">
        <v>1.7067</v>
      </c>
      <c r="F30" s="33">
        <v>3.9155</v>
      </c>
      <c r="G30" s="78"/>
      <c r="H30" s="74">
        <f aca="true" t="shared" si="23" ref="H30:H50">SUM(I30:L30)</f>
        <v>15.043</v>
      </c>
      <c r="I30" s="33">
        <v>10.408</v>
      </c>
      <c r="J30" s="33">
        <v>1.345</v>
      </c>
      <c r="K30" s="33">
        <v>3.29</v>
      </c>
      <c r="L30" s="78"/>
      <c r="M30" s="27">
        <f aca="true" t="shared" si="24" ref="M30:M50">SUM(N30:Q30)</f>
        <v>15.19</v>
      </c>
      <c r="N30" s="33">
        <v>10</v>
      </c>
      <c r="O30" s="33">
        <v>1.5</v>
      </c>
      <c r="P30" s="33">
        <v>3.69</v>
      </c>
      <c r="Q30" s="33"/>
      <c r="R30" s="74">
        <f aca="true" t="shared" si="25" ref="R30:R50">SUM(S30:V30)</f>
        <v>15.149999999999999</v>
      </c>
      <c r="S30" s="33">
        <v>9.7</v>
      </c>
      <c r="T30" s="33">
        <v>1.63</v>
      </c>
      <c r="U30" s="33">
        <v>3.82</v>
      </c>
      <c r="V30" s="78"/>
      <c r="W30" s="74">
        <f aca="true" t="shared" si="26" ref="W30:W50">SUM(X30:AA30)</f>
        <v>15.129999999999999</v>
      </c>
      <c r="X30" s="33">
        <v>10.5</v>
      </c>
      <c r="Y30" s="33">
        <v>1.53</v>
      </c>
      <c r="Z30" s="33">
        <v>3.1</v>
      </c>
      <c r="AA30" s="78"/>
      <c r="AB30" s="74">
        <f aca="true" t="shared" si="27" ref="AB30:AB50">SUM(AC30:AF30)</f>
        <v>15.129999999999999</v>
      </c>
      <c r="AC30" s="33">
        <v>10.44</v>
      </c>
      <c r="AD30" s="33">
        <v>1.59</v>
      </c>
      <c r="AE30" s="33">
        <v>3.1</v>
      </c>
      <c r="AF30" s="78"/>
      <c r="AG30" s="74">
        <f aca="true" t="shared" si="28" ref="AG30:AG50">SUM(AH30:AK30)</f>
        <v>15.107266666666666</v>
      </c>
      <c r="AH30" s="33">
        <f>(D30+I30+N30+S30+X30+AC30)/6</f>
        <v>10.071066666666667</v>
      </c>
      <c r="AI30" s="33">
        <f>(E30+J30+O30+T30+Y30+AD30)/6</f>
        <v>1.5502833333333335</v>
      </c>
      <c r="AJ30" s="33">
        <f>(F30+K30+P30+U30+Z30+AE30)/6</f>
        <v>3.4859166666666668</v>
      </c>
      <c r="AK30" s="78"/>
      <c r="AL30" s="74">
        <f aca="true" t="shared" si="29" ref="AL30:AL50">SUM(AM30:AP30)</f>
        <v>14.129999999999999</v>
      </c>
      <c r="AM30" s="33">
        <v>10</v>
      </c>
      <c r="AN30" s="33">
        <v>1.63</v>
      </c>
      <c r="AO30" s="33">
        <v>2.5</v>
      </c>
      <c r="AP30" s="78"/>
      <c r="AQ30" s="74">
        <f aca="true" t="shared" si="30" ref="AQ30:AQ50">SUM(AR30:AU30)</f>
        <v>14.129999999999999</v>
      </c>
      <c r="AR30" s="33">
        <v>10</v>
      </c>
      <c r="AS30" s="33">
        <v>1.63</v>
      </c>
      <c r="AT30" s="33">
        <v>2.5</v>
      </c>
      <c r="AU30" s="78"/>
      <c r="AV30" s="74">
        <f aca="true" t="shared" si="31" ref="AV30:AV50">SUM(AW30:AZ30)</f>
        <v>14.483</v>
      </c>
      <c r="AW30" s="33">
        <v>10.157</v>
      </c>
      <c r="AX30" s="33">
        <v>1.714</v>
      </c>
      <c r="AY30" s="33">
        <v>2.612</v>
      </c>
      <c r="AZ30" s="78"/>
      <c r="BA30" s="74">
        <f aca="true" t="shared" si="32" ref="BA30:BA50">SUM(BB30:BE30)</f>
        <v>15.395000000000001</v>
      </c>
      <c r="BB30" s="33">
        <v>10.63</v>
      </c>
      <c r="BC30" s="33">
        <v>1.91</v>
      </c>
      <c r="BD30" s="33">
        <v>2.855</v>
      </c>
      <c r="BE30" s="78"/>
      <c r="BF30" s="74">
        <f aca="true" t="shared" si="33" ref="BF30:BF50">SUM(BG30:BJ30)</f>
        <v>18.8</v>
      </c>
      <c r="BG30" s="33">
        <v>13.4</v>
      </c>
      <c r="BH30" s="33">
        <v>2.2</v>
      </c>
      <c r="BI30" s="33">
        <v>3.2</v>
      </c>
      <c r="BJ30" s="78"/>
      <c r="BK30" s="74">
        <f aca="true" t="shared" si="34" ref="BK30:BK50">SUM(BL30:BO30)</f>
        <v>19.474</v>
      </c>
      <c r="BL30" s="33">
        <v>13.668</v>
      </c>
      <c r="BM30" s="33">
        <v>2.347</v>
      </c>
      <c r="BN30" s="33">
        <v>3.459</v>
      </c>
      <c r="BO30" s="78"/>
      <c r="BP30" s="74">
        <f aca="true" t="shared" si="35" ref="BP30:BP50">SUM(BQ30:BT30)</f>
        <v>16.068666666666665</v>
      </c>
      <c r="BQ30" s="33">
        <f>(AM30+AR30+AW30+BB30+BG30+BL30)/6</f>
        <v>11.309166666666664</v>
      </c>
      <c r="BR30" s="33">
        <f>(AN30+AS30+AX30+BC30+BH30+BM30)/6</f>
        <v>1.9051666666666665</v>
      </c>
      <c r="BS30" s="33">
        <f>(AO30+AT30+AY30+BD30+BI30+BN30)/6</f>
        <v>2.8543333333333334</v>
      </c>
      <c r="BT30" s="78"/>
      <c r="BU30" s="112">
        <f t="shared" si="21"/>
        <v>15.5879</v>
      </c>
      <c r="BV30" s="103">
        <f>ROUND(((D30+I30+N30+S30+X30+AC30+AM30+AR30+AW30+BB30+BG30+BL30)/12),4)</f>
        <v>10.6901</v>
      </c>
      <c r="BW30" s="103">
        <f>ROUND(((E30+J30+O30+T30+Y30+AD30+AN30+AS30+AX30+BC30+BH30+BM30)/12),4)</f>
        <v>1.7277</v>
      </c>
      <c r="BX30" s="103">
        <f>ROUND(((F30+K30+P30+U30+Z30+AE30+AO30+AT30+AY30+BD30+BI30+BN30)/12),4)</f>
        <v>3.1701</v>
      </c>
      <c r="BY30" s="104">
        <f>ROUND(((G30+L30+Q30+V30+AA30+AF30+AP30+AU30+AZ30+BE30+BJ30+BO30)/12),4)</f>
        <v>0</v>
      </c>
    </row>
    <row r="31" spans="1:77" ht="12.75">
      <c r="A31" s="1" t="s">
        <v>1</v>
      </c>
      <c r="B31" s="11">
        <v>310</v>
      </c>
      <c r="C31" s="75">
        <f t="shared" si="22"/>
        <v>0</v>
      </c>
      <c r="D31" s="14"/>
      <c r="E31" s="14"/>
      <c r="F31" s="14"/>
      <c r="G31" s="76"/>
      <c r="H31" s="75">
        <f t="shared" si="23"/>
        <v>0</v>
      </c>
      <c r="I31" s="14"/>
      <c r="J31" s="14"/>
      <c r="K31" s="14"/>
      <c r="L31" s="76"/>
      <c r="M31" s="72">
        <f t="shared" si="24"/>
        <v>0</v>
      </c>
      <c r="N31" s="14"/>
      <c r="O31" s="14"/>
      <c r="P31" s="14"/>
      <c r="Q31" s="14"/>
      <c r="R31" s="75">
        <f t="shared" si="25"/>
        <v>0</v>
      </c>
      <c r="S31" s="14"/>
      <c r="T31" s="14"/>
      <c r="U31" s="14"/>
      <c r="V31" s="76"/>
      <c r="W31" s="75">
        <f t="shared" si="26"/>
        <v>0</v>
      </c>
      <c r="X31" s="14"/>
      <c r="Y31" s="14"/>
      <c r="Z31" s="14"/>
      <c r="AA31" s="76"/>
      <c r="AB31" s="75">
        <f t="shared" si="27"/>
        <v>0</v>
      </c>
      <c r="AC31" s="14"/>
      <c r="AD31" s="14"/>
      <c r="AE31" s="14"/>
      <c r="AF31" s="76"/>
      <c r="AG31" s="75">
        <f t="shared" si="28"/>
        <v>0</v>
      </c>
      <c r="AH31" s="14"/>
      <c r="AI31" s="14"/>
      <c r="AJ31" s="14"/>
      <c r="AK31" s="76"/>
      <c r="AL31" s="75">
        <f t="shared" si="29"/>
        <v>0</v>
      </c>
      <c r="AM31" s="14"/>
      <c r="AN31" s="14"/>
      <c r="AO31" s="14"/>
      <c r="AP31" s="76"/>
      <c r="AQ31" s="75">
        <f t="shared" si="30"/>
        <v>0</v>
      </c>
      <c r="AR31" s="14"/>
      <c r="AS31" s="14"/>
      <c r="AT31" s="14"/>
      <c r="AU31" s="76"/>
      <c r="AV31" s="75">
        <f t="shared" si="31"/>
        <v>0</v>
      </c>
      <c r="AW31" s="14"/>
      <c r="AX31" s="14"/>
      <c r="AY31" s="14"/>
      <c r="AZ31" s="76"/>
      <c r="BA31" s="75">
        <f t="shared" si="32"/>
        <v>0</v>
      </c>
      <c r="BB31" s="14"/>
      <c r="BC31" s="14"/>
      <c r="BD31" s="14"/>
      <c r="BE31" s="76"/>
      <c r="BF31" s="75">
        <f t="shared" si="33"/>
        <v>0</v>
      </c>
      <c r="BG31" s="14"/>
      <c r="BH31" s="14"/>
      <c r="BI31" s="14"/>
      <c r="BJ31" s="76"/>
      <c r="BK31" s="75">
        <f t="shared" si="34"/>
        <v>0</v>
      </c>
      <c r="BL31" s="14"/>
      <c r="BM31" s="14"/>
      <c r="BN31" s="14"/>
      <c r="BO31" s="76"/>
      <c r="BP31" s="75">
        <f t="shared" si="35"/>
        <v>0</v>
      </c>
      <c r="BQ31" s="14"/>
      <c r="BR31" s="14"/>
      <c r="BS31" s="14"/>
      <c r="BT31" s="76"/>
      <c r="BU31" s="113">
        <f t="shared" si="21"/>
        <v>0</v>
      </c>
      <c r="BV31" s="105">
        <f>ROUND(((D31+I31+N31+S31+X31+AC31+AM31+AR31+AW31+BB31+BG31+BL31)/12),4)</f>
        <v>0</v>
      </c>
      <c r="BW31" s="105">
        <f>ROUND(((E31+J31+O31+T31+Y31+AD31+AN31+AS31+AX31+BC31+BH31+BM31)/12),4)</f>
        <v>0</v>
      </c>
      <c r="BX31" s="105">
        <f>ROUND(((F31+K31+P31+U31+Z31+AE31+AO31+AT31+AY31+BD31+BI31+BN31)/12),4)</f>
        <v>0</v>
      </c>
      <c r="BY31" s="106">
        <f>ROUND(((G31+L31+Q31+V31+AA31+AF31+AP31+AU31+AZ31+BE31+BJ31+BO31)/12),4)</f>
        <v>0</v>
      </c>
    </row>
    <row r="32" spans="1:77" ht="12.75">
      <c r="A32" s="1" t="s">
        <v>2</v>
      </c>
      <c r="B32" s="11">
        <v>320</v>
      </c>
      <c r="C32" s="75">
        <f t="shared" si="22"/>
        <v>0</v>
      </c>
      <c r="D32" s="14"/>
      <c r="E32" s="14"/>
      <c r="F32" s="14"/>
      <c r="G32" s="76"/>
      <c r="H32" s="75">
        <f t="shared" si="23"/>
        <v>0</v>
      </c>
      <c r="I32" s="14"/>
      <c r="J32" s="14"/>
      <c r="K32" s="14"/>
      <c r="L32" s="76"/>
      <c r="M32" s="72">
        <f t="shared" si="24"/>
        <v>0</v>
      </c>
      <c r="N32" s="14"/>
      <c r="O32" s="14"/>
      <c r="P32" s="14"/>
      <c r="Q32" s="14"/>
      <c r="R32" s="75">
        <f t="shared" si="25"/>
        <v>0</v>
      </c>
      <c r="S32" s="14"/>
      <c r="T32" s="14"/>
      <c r="U32" s="14"/>
      <c r="V32" s="76"/>
      <c r="W32" s="75">
        <f t="shared" si="26"/>
        <v>0</v>
      </c>
      <c r="X32" s="14"/>
      <c r="Y32" s="14"/>
      <c r="Z32" s="14"/>
      <c r="AA32" s="76"/>
      <c r="AB32" s="75">
        <f t="shared" si="27"/>
        <v>0</v>
      </c>
      <c r="AC32" s="14"/>
      <c r="AD32" s="14"/>
      <c r="AE32" s="14"/>
      <c r="AF32" s="76"/>
      <c r="AG32" s="75">
        <f t="shared" si="28"/>
        <v>0</v>
      </c>
      <c r="AH32" s="14"/>
      <c r="AI32" s="14"/>
      <c r="AJ32" s="14"/>
      <c r="AK32" s="76"/>
      <c r="AL32" s="75">
        <f t="shared" si="29"/>
        <v>0</v>
      </c>
      <c r="AM32" s="14"/>
      <c r="AN32" s="14"/>
      <c r="AO32" s="14"/>
      <c r="AP32" s="76"/>
      <c r="AQ32" s="75">
        <f t="shared" si="30"/>
        <v>0</v>
      </c>
      <c r="AR32" s="14"/>
      <c r="AS32" s="14"/>
      <c r="AT32" s="14"/>
      <c r="AU32" s="76"/>
      <c r="AV32" s="75">
        <f t="shared" si="31"/>
        <v>0</v>
      </c>
      <c r="AW32" s="14"/>
      <c r="AX32" s="14"/>
      <c r="AY32" s="14"/>
      <c r="AZ32" s="76"/>
      <c r="BA32" s="75">
        <f t="shared" si="32"/>
        <v>0</v>
      </c>
      <c r="BB32" s="14"/>
      <c r="BC32" s="14"/>
      <c r="BD32" s="14"/>
      <c r="BE32" s="76"/>
      <c r="BF32" s="75">
        <f t="shared" si="33"/>
        <v>0</v>
      </c>
      <c r="BG32" s="14"/>
      <c r="BH32" s="14"/>
      <c r="BI32" s="14"/>
      <c r="BJ32" s="76"/>
      <c r="BK32" s="75">
        <f t="shared" si="34"/>
        <v>0</v>
      </c>
      <c r="BL32" s="14"/>
      <c r="BM32" s="14"/>
      <c r="BN32" s="14"/>
      <c r="BO32" s="76"/>
      <c r="BP32" s="75">
        <f t="shared" si="35"/>
        <v>0</v>
      </c>
      <c r="BQ32" s="14"/>
      <c r="BR32" s="14"/>
      <c r="BS32" s="14"/>
      <c r="BT32" s="76"/>
      <c r="BU32" s="113">
        <f t="shared" si="21"/>
        <v>0</v>
      </c>
      <c r="BV32" s="105">
        <f>ROUND(((D32+I32+N32+S32+X32+AC32+AM32+AR32+AW32+BB32+BG32+BL32)/12),4)</f>
        <v>0</v>
      </c>
      <c r="BW32" s="105">
        <f>ROUND(((E32+J32+O32+T32+Y32+AD32+AN32+AS32+AX32+BC32+BH32+BM32)/12),4)</f>
        <v>0</v>
      </c>
      <c r="BX32" s="105">
        <f aca="true" t="shared" si="36" ref="BX32:BX49">ROUND(((F32+K32+P32+U32+Z32+AE32+AO32+AT32+AY32+BD32+BI32+BN32)/12),4)</f>
        <v>0</v>
      </c>
      <c r="BY32" s="106">
        <f aca="true" t="shared" si="37" ref="BY32:BY49">ROUND(((G32+L32+Q32+V32+AA32+AF32+AP32+AU32+AZ32+BE32+BJ32+BO32)/12),4)</f>
        <v>0</v>
      </c>
    </row>
    <row r="33" spans="1:77" ht="12.75">
      <c r="A33" s="1" t="s">
        <v>3</v>
      </c>
      <c r="B33" s="11">
        <v>330</v>
      </c>
      <c r="C33" s="75">
        <f t="shared" si="22"/>
        <v>15.000599999999999</v>
      </c>
      <c r="D33" s="14">
        <f>D30</f>
        <v>9.3784</v>
      </c>
      <c r="E33" s="14">
        <f>E30</f>
        <v>1.7067</v>
      </c>
      <c r="F33" s="14">
        <f>F30</f>
        <v>3.9155</v>
      </c>
      <c r="G33" s="76"/>
      <c r="H33" s="75">
        <f t="shared" si="23"/>
        <v>15.043</v>
      </c>
      <c r="I33" s="14">
        <f>I30</f>
        <v>10.408</v>
      </c>
      <c r="J33" s="14">
        <f>J30</f>
        <v>1.345</v>
      </c>
      <c r="K33" s="14">
        <f>K30</f>
        <v>3.29</v>
      </c>
      <c r="L33" s="76"/>
      <c r="M33" s="72">
        <f t="shared" si="24"/>
        <v>15.19</v>
      </c>
      <c r="N33" s="14">
        <v>10</v>
      </c>
      <c r="O33" s="14">
        <v>1.5</v>
      </c>
      <c r="P33" s="14">
        <v>3.69</v>
      </c>
      <c r="Q33" s="14"/>
      <c r="R33" s="75">
        <f t="shared" si="25"/>
        <v>15.149999999999999</v>
      </c>
      <c r="S33" s="14">
        <v>9.7</v>
      </c>
      <c r="T33" s="14">
        <v>1.63</v>
      </c>
      <c r="U33" s="14">
        <v>3.82</v>
      </c>
      <c r="V33" s="76"/>
      <c r="W33" s="75">
        <f t="shared" si="26"/>
        <v>15.129999999999999</v>
      </c>
      <c r="X33" s="14">
        <v>10.5</v>
      </c>
      <c r="Y33" s="14">
        <v>1.53</v>
      </c>
      <c r="Z33" s="14">
        <v>3.1</v>
      </c>
      <c r="AA33" s="76"/>
      <c r="AB33" s="75">
        <f t="shared" si="27"/>
        <v>15.129999999999999</v>
      </c>
      <c r="AC33" s="14">
        <v>10.44</v>
      </c>
      <c r="AD33" s="14">
        <v>1.59</v>
      </c>
      <c r="AE33" s="14">
        <v>3.1</v>
      </c>
      <c r="AF33" s="76"/>
      <c r="AG33" s="75">
        <f t="shared" si="28"/>
        <v>15.107266666666666</v>
      </c>
      <c r="AH33" s="14">
        <f>(D33+I33+N33+S33+X33+AC33)/6</f>
        <v>10.071066666666667</v>
      </c>
      <c r="AI33" s="14">
        <f>(E33+J33+O33+T33+Y33+AD33)/6</f>
        <v>1.5502833333333335</v>
      </c>
      <c r="AJ33" s="14">
        <f>(F33+K33+P33+U33+Z33+AE33)/6</f>
        <v>3.4859166666666668</v>
      </c>
      <c r="AK33" s="76"/>
      <c r="AL33" s="75">
        <f t="shared" si="29"/>
        <v>14.129999999999999</v>
      </c>
      <c r="AM33" s="14">
        <v>10</v>
      </c>
      <c r="AN33" s="14">
        <v>1.63</v>
      </c>
      <c r="AO33" s="14">
        <v>2.5</v>
      </c>
      <c r="AP33" s="76"/>
      <c r="AQ33" s="75">
        <f t="shared" si="30"/>
        <v>14.129999999999999</v>
      </c>
      <c r="AR33" s="14">
        <v>10</v>
      </c>
      <c r="AS33" s="14">
        <v>1.63</v>
      </c>
      <c r="AT33" s="14">
        <v>2.5</v>
      </c>
      <c r="AU33" s="76"/>
      <c r="AV33" s="75">
        <f t="shared" si="31"/>
        <v>14.483</v>
      </c>
      <c r="AW33" s="14">
        <v>10.157</v>
      </c>
      <c r="AX33" s="14">
        <v>1.714</v>
      </c>
      <c r="AY33" s="14">
        <v>2.612</v>
      </c>
      <c r="AZ33" s="76"/>
      <c r="BA33" s="75">
        <f t="shared" si="32"/>
        <v>15.395000000000001</v>
      </c>
      <c r="BB33" s="14">
        <v>10.63</v>
      </c>
      <c r="BC33" s="14">
        <v>1.91</v>
      </c>
      <c r="BD33" s="14">
        <v>2.855</v>
      </c>
      <c r="BE33" s="76"/>
      <c r="BF33" s="75">
        <f t="shared" si="33"/>
        <v>18.8</v>
      </c>
      <c r="BG33" s="14">
        <v>13.4</v>
      </c>
      <c r="BH33" s="14">
        <v>2.2</v>
      </c>
      <c r="BI33" s="14">
        <v>3.2</v>
      </c>
      <c r="BJ33" s="76"/>
      <c r="BK33" s="75">
        <f t="shared" si="34"/>
        <v>19.474</v>
      </c>
      <c r="BL33" s="14">
        <v>13.668</v>
      </c>
      <c r="BM33" s="14">
        <v>2.347</v>
      </c>
      <c r="BN33" s="14">
        <v>3.459</v>
      </c>
      <c r="BO33" s="76"/>
      <c r="BP33" s="75">
        <f t="shared" si="35"/>
        <v>16.068666666666665</v>
      </c>
      <c r="BQ33" s="14">
        <f>(AM33+AR33+AW33+BB33+BG33+BL33)/6</f>
        <v>11.309166666666664</v>
      </c>
      <c r="BR33" s="14">
        <f>(AN33+AS33+AX33+BC33+BH33+BM33)/6</f>
        <v>1.9051666666666665</v>
      </c>
      <c r="BS33" s="14">
        <f>(AO33+AT33+AY33+BD33+BI33+BN33)/6</f>
        <v>2.8543333333333334</v>
      </c>
      <c r="BT33" s="76"/>
      <c r="BU33" s="113">
        <f t="shared" si="21"/>
        <v>15.5879</v>
      </c>
      <c r="BV33" s="105">
        <f>ROUND(((D33+I33+N33+S33+X33+AC33+AM33+AR33+AW33+BB33+BG33+BL33)/12),4)</f>
        <v>10.6901</v>
      </c>
      <c r="BW33" s="105">
        <f>ROUND(((E33+J33+O33+T33+Y33+AD33+AN33+AS33+AX33+BC33+BH33+BM33)/12),4)</f>
        <v>1.7277</v>
      </c>
      <c r="BX33" s="105">
        <f t="shared" si="36"/>
        <v>3.1701</v>
      </c>
      <c r="BY33" s="106">
        <f t="shared" si="37"/>
        <v>0</v>
      </c>
    </row>
    <row r="34" spans="1:77" ht="22.5">
      <c r="A34" s="4" t="s">
        <v>4</v>
      </c>
      <c r="B34" s="10">
        <v>340</v>
      </c>
      <c r="C34" s="75">
        <f t="shared" si="22"/>
        <v>20.747700000000002</v>
      </c>
      <c r="D34" s="14"/>
      <c r="E34" s="14"/>
      <c r="F34" s="14">
        <v>11.0203</v>
      </c>
      <c r="G34" s="76">
        <v>9.7274</v>
      </c>
      <c r="H34" s="75">
        <f t="shared" si="23"/>
        <v>22.22</v>
      </c>
      <c r="I34" s="14"/>
      <c r="J34" s="14"/>
      <c r="K34" s="14">
        <v>11.745</v>
      </c>
      <c r="L34" s="76">
        <v>10.475</v>
      </c>
      <c r="M34" s="72">
        <f t="shared" si="24"/>
        <v>21.75</v>
      </c>
      <c r="N34" s="14"/>
      <c r="O34" s="14"/>
      <c r="P34" s="14">
        <v>11.424</v>
      </c>
      <c r="Q34" s="14">
        <v>10.326</v>
      </c>
      <c r="R34" s="75">
        <f t="shared" si="25"/>
        <v>19.412</v>
      </c>
      <c r="S34" s="14"/>
      <c r="T34" s="14"/>
      <c r="U34" s="14">
        <v>11.247</v>
      </c>
      <c r="V34" s="76">
        <v>8.165</v>
      </c>
      <c r="W34" s="75">
        <f t="shared" si="26"/>
        <v>21.3656</v>
      </c>
      <c r="X34" s="14"/>
      <c r="Y34" s="14"/>
      <c r="Z34" s="14">
        <v>11.9466</v>
      </c>
      <c r="AA34" s="76">
        <v>9.419</v>
      </c>
      <c r="AB34" s="75">
        <f t="shared" si="27"/>
        <v>21.4332</v>
      </c>
      <c r="AC34" s="14"/>
      <c r="AD34" s="14"/>
      <c r="AE34" s="14">
        <v>11.9466</v>
      </c>
      <c r="AF34" s="76">
        <v>9.4866</v>
      </c>
      <c r="AG34" s="75">
        <f t="shared" si="28"/>
        <v>21.15475</v>
      </c>
      <c r="AH34" s="14"/>
      <c r="AI34" s="14"/>
      <c r="AJ34" s="14">
        <f>(F34+K34+P34+U34+Z34+AE34)/6</f>
        <v>11.554916666666669</v>
      </c>
      <c r="AK34" s="76">
        <f>(G34+L34+Q34+V34+AA34+AF34)/6</f>
        <v>9.599833333333331</v>
      </c>
      <c r="AL34" s="75">
        <f t="shared" si="29"/>
        <v>20.241999999999997</v>
      </c>
      <c r="AM34" s="14"/>
      <c r="AN34" s="14"/>
      <c r="AO34" s="14">
        <v>11.546</v>
      </c>
      <c r="AP34" s="76">
        <v>8.696</v>
      </c>
      <c r="AQ34" s="75">
        <f t="shared" si="30"/>
        <v>20.212</v>
      </c>
      <c r="AR34" s="14"/>
      <c r="AS34" s="14"/>
      <c r="AT34" s="14">
        <v>11.536</v>
      </c>
      <c r="AU34" s="76">
        <v>8.676</v>
      </c>
      <c r="AV34" s="75">
        <f t="shared" si="31"/>
        <v>21.178</v>
      </c>
      <c r="AW34" s="14"/>
      <c r="AX34" s="14"/>
      <c r="AY34" s="14">
        <v>11.816</v>
      </c>
      <c r="AZ34" s="76">
        <v>9.362</v>
      </c>
      <c r="BA34" s="75">
        <f t="shared" si="32"/>
        <v>20.811999999999998</v>
      </c>
      <c r="BB34" s="14"/>
      <c r="BC34" s="14"/>
      <c r="BD34" s="14">
        <v>12.466</v>
      </c>
      <c r="BE34" s="76">
        <v>8.346</v>
      </c>
      <c r="BF34" s="75">
        <f t="shared" si="33"/>
        <v>25.904</v>
      </c>
      <c r="BG34" s="14"/>
      <c r="BH34" s="14"/>
      <c r="BI34" s="14">
        <v>15.566</v>
      </c>
      <c r="BJ34" s="76">
        <v>10.338</v>
      </c>
      <c r="BK34" s="75">
        <f t="shared" si="34"/>
        <v>26.241</v>
      </c>
      <c r="BL34" s="14"/>
      <c r="BM34" s="14"/>
      <c r="BN34" s="14">
        <v>15.41</v>
      </c>
      <c r="BO34" s="76">
        <v>10.831</v>
      </c>
      <c r="BP34" s="75">
        <f t="shared" si="35"/>
        <v>22.4315</v>
      </c>
      <c r="BQ34" s="14"/>
      <c r="BR34" s="14"/>
      <c r="BS34" s="14">
        <f>(AO34+AT34+AY34+BD34+BI34+BN34)/6</f>
        <v>13.056666666666667</v>
      </c>
      <c r="BT34" s="76">
        <f>(AP34+AU34+AZ34+BE34+BJ34+BO34)/6</f>
        <v>9.374833333333333</v>
      </c>
      <c r="BU34" s="113">
        <f t="shared" si="21"/>
        <v>21.7931</v>
      </c>
      <c r="BV34" s="107">
        <f>ROUND(((D34+I34+N34+S34+X34+AC34+AM34+AR34+AW34+BB34+BG34+BL34)/12),4)</f>
        <v>0</v>
      </c>
      <c r="BW34" s="105">
        <f>ROUND(((E34+J34+O34+T34+Y34+AD34+AN34+AS34+AX34+BC34+BH34+BM34)/12),4)</f>
        <v>0</v>
      </c>
      <c r="BX34" s="105">
        <f t="shared" si="36"/>
        <v>12.3058</v>
      </c>
      <c r="BY34" s="106">
        <f t="shared" si="37"/>
        <v>9.4873</v>
      </c>
    </row>
    <row r="35" spans="1:77" ht="12.75">
      <c r="A35" s="1" t="s">
        <v>5</v>
      </c>
      <c r="B35" s="11">
        <v>350</v>
      </c>
      <c r="C35" s="75">
        <f t="shared" si="22"/>
        <v>9.3784</v>
      </c>
      <c r="D35" s="14"/>
      <c r="E35" s="14"/>
      <c r="F35" s="14">
        <f>D33</f>
        <v>9.3784</v>
      </c>
      <c r="G35" s="76"/>
      <c r="H35" s="75">
        <f t="shared" si="23"/>
        <v>10.408</v>
      </c>
      <c r="I35" s="14"/>
      <c r="J35" s="14"/>
      <c r="K35" s="14">
        <v>10.408</v>
      </c>
      <c r="L35" s="76"/>
      <c r="M35" s="72">
        <f t="shared" si="24"/>
        <v>10</v>
      </c>
      <c r="N35" s="14"/>
      <c r="O35" s="14"/>
      <c r="P35" s="14">
        <v>10</v>
      </c>
      <c r="Q35" s="14"/>
      <c r="R35" s="75">
        <f t="shared" si="25"/>
        <v>9.7</v>
      </c>
      <c r="S35" s="14"/>
      <c r="T35" s="14"/>
      <c r="U35" s="14">
        <v>9.7</v>
      </c>
      <c r="V35" s="76"/>
      <c r="W35" s="75">
        <f t="shared" si="26"/>
        <v>10.5</v>
      </c>
      <c r="X35" s="14"/>
      <c r="Y35" s="14"/>
      <c r="Z35" s="14">
        <v>10.5</v>
      </c>
      <c r="AA35" s="76"/>
      <c r="AB35" s="75">
        <f t="shared" si="27"/>
        <v>10.44</v>
      </c>
      <c r="AC35" s="14"/>
      <c r="AD35" s="14"/>
      <c r="AE35" s="14">
        <v>10.44</v>
      </c>
      <c r="AF35" s="76"/>
      <c r="AG35" s="75">
        <f t="shared" si="28"/>
        <v>10.071066666666667</v>
      </c>
      <c r="AH35" s="14"/>
      <c r="AI35" s="14"/>
      <c r="AJ35" s="14">
        <f>(F35+K35+P35+U35+Z35+AE35)/6</f>
        <v>10.071066666666667</v>
      </c>
      <c r="AK35" s="76"/>
      <c r="AL35" s="75">
        <f t="shared" si="29"/>
        <v>10</v>
      </c>
      <c r="AM35" s="14"/>
      <c r="AN35" s="14"/>
      <c r="AO35" s="14">
        <v>10</v>
      </c>
      <c r="AP35" s="76"/>
      <c r="AQ35" s="75">
        <f t="shared" si="30"/>
        <v>10</v>
      </c>
      <c r="AR35" s="14"/>
      <c r="AS35" s="14"/>
      <c r="AT35" s="14">
        <v>10</v>
      </c>
      <c r="AU35" s="76"/>
      <c r="AV35" s="75">
        <f t="shared" si="31"/>
        <v>10.157</v>
      </c>
      <c r="AW35" s="14"/>
      <c r="AX35" s="14"/>
      <c r="AY35" s="14">
        <v>10.157</v>
      </c>
      <c r="AZ35" s="76"/>
      <c r="BA35" s="75">
        <f t="shared" si="32"/>
        <v>10.63</v>
      </c>
      <c r="BB35" s="14"/>
      <c r="BC35" s="14"/>
      <c r="BD35" s="14">
        <v>10.63</v>
      </c>
      <c r="BE35" s="76"/>
      <c r="BF35" s="75">
        <f t="shared" si="33"/>
        <v>13.4</v>
      </c>
      <c r="BG35" s="14"/>
      <c r="BH35" s="14"/>
      <c r="BI35" s="14">
        <v>13.4</v>
      </c>
      <c r="BJ35" s="76"/>
      <c r="BK35" s="75">
        <f t="shared" si="34"/>
        <v>13.668</v>
      </c>
      <c r="BL35" s="14"/>
      <c r="BM35" s="14"/>
      <c r="BN35" s="14">
        <v>13.668</v>
      </c>
      <c r="BO35" s="76"/>
      <c r="BP35" s="75">
        <f t="shared" si="35"/>
        <v>11.309166666666664</v>
      </c>
      <c r="BQ35" s="14"/>
      <c r="BR35" s="14"/>
      <c r="BS35" s="14">
        <f>(AO35+AT35+AY35+BD35+BI35+BN35)/6</f>
        <v>11.309166666666664</v>
      </c>
      <c r="BT35" s="76"/>
      <c r="BU35" s="113">
        <f t="shared" si="21"/>
        <v>10.6901</v>
      </c>
      <c r="BV35" s="107">
        <f>ROUND(((D35+I35+N35+S35+X35+AC35+AM35+AR35+AW35+BB35+BG35+BL35)/12),4)</f>
        <v>0</v>
      </c>
      <c r="BW35" s="105">
        <f>ROUND(((E35+J35+O35+T35+Y35+AD35+AN35+AS35+AX35+BC35+BH35+BM35)/12),4)</f>
        <v>0</v>
      </c>
      <c r="BX35" s="105">
        <f t="shared" si="36"/>
        <v>10.6901</v>
      </c>
      <c r="BY35" s="106">
        <f t="shared" si="37"/>
        <v>0</v>
      </c>
    </row>
    <row r="36" spans="1:77" ht="12.75">
      <c r="A36" s="1" t="s">
        <v>6</v>
      </c>
      <c r="B36" s="11">
        <v>360</v>
      </c>
      <c r="C36" s="75">
        <f t="shared" si="22"/>
        <v>1.6419</v>
      </c>
      <c r="D36" s="14"/>
      <c r="E36" s="14"/>
      <c r="F36" s="14">
        <v>1.6419</v>
      </c>
      <c r="G36" s="76"/>
      <c r="H36" s="75">
        <f t="shared" si="23"/>
        <v>1.337</v>
      </c>
      <c r="I36" s="14"/>
      <c r="J36" s="14"/>
      <c r="K36" s="14">
        <v>1.337</v>
      </c>
      <c r="L36" s="76"/>
      <c r="M36" s="72">
        <f t="shared" si="24"/>
        <v>1.424</v>
      </c>
      <c r="N36" s="14"/>
      <c r="O36" s="14"/>
      <c r="P36" s="14">
        <v>1.424</v>
      </c>
      <c r="Q36" s="14"/>
      <c r="R36" s="75">
        <f t="shared" si="25"/>
        <v>1.547</v>
      </c>
      <c r="S36" s="14"/>
      <c r="T36" s="14"/>
      <c r="U36" s="14">
        <v>1.547</v>
      </c>
      <c r="V36" s="76"/>
      <c r="W36" s="75">
        <f t="shared" si="26"/>
        <v>1.4465999999999999</v>
      </c>
      <c r="X36" s="14"/>
      <c r="Y36" s="14"/>
      <c r="Z36" s="14">
        <v>1.4465999999999999</v>
      </c>
      <c r="AA36" s="76"/>
      <c r="AB36" s="75">
        <f t="shared" si="27"/>
        <v>1.5066</v>
      </c>
      <c r="AC36" s="14"/>
      <c r="AD36" s="14"/>
      <c r="AE36" s="14">
        <v>1.5066</v>
      </c>
      <c r="AF36" s="76"/>
      <c r="AG36" s="75">
        <f t="shared" si="28"/>
        <v>1.4838500000000001</v>
      </c>
      <c r="AH36" s="14"/>
      <c r="AI36" s="14"/>
      <c r="AJ36" s="14">
        <f>(F36+K36+P36+U36+Z36+AE36)/6</f>
        <v>1.4838500000000001</v>
      </c>
      <c r="AK36" s="76"/>
      <c r="AL36" s="75">
        <f t="shared" si="29"/>
        <v>1.5459999999999998</v>
      </c>
      <c r="AM36" s="14"/>
      <c r="AN36" s="14"/>
      <c r="AO36" s="14">
        <v>1.5459999999999998</v>
      </c>
      <c r="AP36" s="76"/>
      <c r="AQ36" s="75">
        <f t="shared" si="30"/>
        <v>1.536</v>
      </c>
      <c r="AR36" s="14"/>
      <c r="AS36" s="14"/>
      <c r="AT36" s="14">
        <v>1.536</v>
      </c>
      <c r="AU36" s="76"/>
      <c r="AV36" s="75">
        <f t="shared" si="31"/>
        <v>1.659</v>
      </c>
      <c r="AW36" s="14"/>
      <c r="AX36" s="14"/>
      <c r="AY36" s="14">
        <v>1.659</v>
      </c>
      <c r="AZ36" s="76"/>
      <c r="BA36" s="75">
        <f t="shared" si="32"/>
        <v>1.836</v>
      </c>
      <c r="BB36" s="14"/>
      <c r="BC36" s="14"/>
      <c r="BD36" s="14">
        <v>1.836</v>
      </c>
      <c r="BE36" s="76"/>
      <c r="BF36" s="75">
        <f t="shared" si="33"/>
        <v>2.166</v>
      </c>
      <c r="BG36" s="14"/>
      <c r="BH36" s="14"/>
      <c r="BI36" s="14">
        <v>2.166</v>
      </c>
      <c r="BJ36" s="76"/>
      <c r="BK36" s="75">
        <f t="shared" si="34"/>
        <v>1.742</v>
      </c>
      <c r="BL36" s="14"/>
      <c r="BM36" s="14"/>
      <c r="BN36" s="14">
        <v>1.742</v>
      </c>
      <c r="BO36" s="76"/>
      <c r="BP36" s="75">
        <f t="shared" si="35"/>
        <v>1.7474999999999998</v>
      </c>
      <c r="BQ36" s="14"/>
      <c r="BR36" s="14"/>
      <c r="BS36" s="14">
        <f>(AO36+AT36+AY36+BD36+BI36+BN36)/6</f>
        <v>1.7474999999999998</v>
      </c>
      <c r="BT36" s="76"/>
      <c r="BU36" s="113">
        <f t="shared" si="21"/>
        <v>1.6157</v>
      </c>
      <c r="BV36" s="107">
        <f>ROUND(((D36+I36+N36+S36+X36+AC36+AM36+AR36+AW36+BB36+BG36+BL36)/12),4)</f>
        <v>0</v>
      </c>
      <c r="BW36" s="105">
        <f>ROUND(((E36+J36+O36+T36+Y36+AD36+AN36+AS36+AX36+BC36+BH36+BM36)/12),4)</f>
        <v>0</v>
      </c>
      <c r="BX36" s="105">
        <f t="shared" si="36"/>
        <v>1.6157</v>
      </c>
      <c r="BY36" s="106">
        <f t="shared" si="37"/>
        <v>0</v>
      </c>
    </row>
    <row r="37" spans="1:77" ht="12.75">
      <c r="A37" s="1" t="s">
        <v>7</v>
      </c>
      <c r="B37" s="11">
        <v>370</v>
      </c>
      <c r="C37" s="75">
        <f t="shared" si="22"/>
        <v>9.7274</v>
      </c>
      <c r="D37" s="14"/>
      <c r="E37" s="14"/>
      <c r="F37" s="14"/>
      <c r="G37" s="76">
        <f>G34</f>
        <v>9.7274</v>
      </c>
      <c r="H37" s="75">
        <f t="shared" si="23"/>
        <v>10.475</v>
      </c>
      <c r="I37" s="14"/>
      <c r="J37" s="14"/>
      <c r="K37" s="14"/>
      <c r="L37" s="76">
        <v>10.475</v>
      </c>
      <c r="M37" s="72">
        <f t="shared" si="24"/>
        <v>10.326</v>
      </c>
      <c r="N37" s="14"/>
      <c r="O37" s="14"/>
      <c r="P37" s="14"/>
      <c r="Q37" s="14">
        <v>10.326</v>
      </c>
      <c r="R37" s="75">
        <f t="shared" si="25"/>
        <v>8.165</v>
      </c>
      <c r="S37" s="14"/>
      <c r="T37" s="14"/>
      <c r="U37" s="14"/>
      <c r="V37" s="76">
        <v>8.165</v>
      </c>
      <c r="W37" s="75">
        <f t="shared" si="26"/>
        <v>9.419</v>
      </c>
      <c r="X37" s="14"/>
      <c r="Y37" s="14"/>
      <c r="Z37" s="14"/>
      <c r="AA37" s="76">
        <v>9.419</v>
      </c>
      <c r="AB37" s="75">
        <f t="shared" si="27"/>
        <v>9.4866</v>
      </c>
      <c r="AC37" s="14"/>
      <c r="AD37" s="14"/>
      <c r="AE37" s="14"/>
      <c r="AF37" s="76">
        <v>9.4866</v>
      </c>
      <c r="AG37" s="75">
        <f t="shared" si="28"/>
        <v>9.599833333333331</v>
      </c>
      <c r="AH37" s="14"/>
      <c r="AI37" s="14"/>
      <c r="AJ37" s="14"/>
      <c r="AK37" s="76">
        <f>(G37+L37+Q37+V37+AA37+AF37)/6</f>
        <v>9.599833333333331</v>
      </c>
      <c r="AL37" s="75">
        <f t="shared" si="29"/>
        <v>8.696</v>
      </c>
      <c r="AM37" s="14"/>
      <c r="AN37" s="14"/>
      <c r="AO37" s="14"/>
      <c r="AP37" s="76">
        <v>8.696</v>
      </c>
      <c r="AQ37" s="75">
        <f t="shared" si="30"/>
        <v>8.676</v>
      </c>
      <c r="AR37" s="14"/>
      <c r="AS37" s="14"/>
      <c r="AT37" s="14"/>
      <c r="AU37" s="76">
        <v>8.676</v>
      </c>
      <c r="AV37" s="75">
        <f t="shared" si="31"/>
        <v>9.362</v>
      </c>
      <c r="AW37" s="14"/>
      <c r="AX37" s="14"/>
      <c r="AY37" s="14"/>
      <c r="AZ37" s="76">
        <v>9.362</v>
      </c>
      <c r="BA37" s="75">
        <f t="shared" si="32"/>
        <v>8.346</v>
      </c>
      <c r="BB37" s="14"/>
      <c r="BC37" s="14"/>
      <c r="BD37" s="14"/>
      <c r="BE37" s="76">
        <v>8.346</v>
      </c>
      <c r="BF37" s="75">
        <f t="shared" si="33"/>
        <v>10.338</v>
      </c>
      <c r="BG37" s="14"/>
      <c r="BH37" s="14"/>
      <c r="BI37" s="14"/>
      <c r="BJ37" s="76">
        <v>10.338</v>
      </c>
      <c r="BK37" s="75">
        <f t="shared" si="34"/>
        <v>10.831</v>
      </c>
      <c r="BL37" s="14"/>
      <c r="BM37" s="14"/>
      <c r="BN37" s="14"/>
      <c r="BO37" s="76">
        <v>10.831</v>
      </c>
      <c r="BP37" s="75">
        <f t="shared" si="35"/>
        <v>9.374833333333333</v>
      </c>
      <c r="BQ37" s="14"/>
      <c r="BR37" s="14"/>
      <c r="BS37" s="14"/>
      <c r="BT37" s="76">
        <f>(AP37+AU37+AZ37+BE37+BJ37+BO37)/6</f>
        <v>9.374833333333333</v>
      </c>
      <c r="BU37" s="113">
        <f t="shared" si="21"/>
        <v>9.4873</v>
      </c>
      <c r="BV37" s="107">
        <f>ROUND(((D37+I37+N37+S37+X37+AC37+AM37+AR37+AW37+BB37+BG37+BL37)/12),4)</f>
        <v>0</v>
      </c>
      <c r="BW37" s="105">
        <f>ROUND(((E37+J37+O37+T37+Y37+AD37+AN37+AS37+AX37+BC37+BH37+BM37)/12),4)</f>
        <v>0</v>
      </c>
      <c r="BX37" s="105">
        <f t="shared" si="36"/>
        <v>0</v>
      </c>
      <c r="BY37" s="106">
        <f t="shared" si="37"/>
        <v>9.4873</v>
      </c>
    </row>
    <row r="38" spans="1:77" ht="12.75">
      <c r="A38" s="1" t="s">
        <v>8</v>
      </c>
      <c r="B38" s="11">
        <v>380</v>
      </c>
      <c r="C38" s="75">
        <f t="shared" si="22"/>
        <v>0</v>
      </c>
      <c r="D38" s="14"/>
      <c r="E38" s="14"/>
      <c r="F38" s="14"/>
      <c r="G38" s="76"/>
      <c r="H38" s="75">
        <f t="shared" si="23"/>
        <v>0</v>
      </c>
      <c r="I38" s="14"/>
      <c r="J38" s="14"/>
      <c r="K38" s="14"/>
      <c r="L38" s="76"/>
      <c r="M38" s="72">
        <f t="shared" si="24"/>
        <v>0</v>
      </c>
      <c r="N38" s="14"/>
      <c r="O38" s="14"/>
      <c r="P38" s="14"/>
      <c r="Q38" s="14"/>
      <c r="R38" s="75">
        <f t="shared" si="25"/>
        <v>0</v>
      </c>
      <c r="S38" s="14"/>
      <c r="T38" s="14"/>
      <c r="U38" s="14"/>
      <c r="V38" s="76"/>
      <c r="W38" s="75">
        <f t="shared" si="26"/>
        <v>0</v>
      </c>
      <c r="X38" s="14"/>
      <c r="Y38" s="14"/>
      <c r="Z38" s="14"/>
      <c r="AA38" s="76"/>
      <c r="AB38" s="75">
        <f t="shared" si="27"/>
        <v>0</v>
      </c>
      <c r="AC38" s="14"/>
      <c r="AD38" s="14"/>
      <c r="AE38" s="14"/>
      <c r="AF38" s="76"/>
      <c r="AG38" s="75">
        <f t="shared" si="28"/>
        <v>0</v>
      </c>
      <c r="AH38" s="14"/>
      <c r="AI38" s="14"/>
      <c r="AJ38" s="14"/>
      <c r="AK38" s="76"/>
      <c r="AL38" s="75">
        <f t="shared" si="29"/>
        <v>0</v>
      </c>
      <c r="AM38" s="14"/>
      <c r="AN38" s="14"/>
      <c r="AO38" s="14"/>
      <c r="AP38" s="76"/>
      <c r="AQ38" s="75">
        <f t="shared" si="30"/>
        <v>0</v>
      </c>
      <c r="AR38" s="14"/>
      <c r="AS38" s="14"/>
      <c r="AT38" s="14"/>
      <c r="AU38" s="76"/>
      <c r="AV38" s="75">
        <f t="shared" si="31"/>
        <v>0</v>
      </c>
      <c r="AW38" s="14"/>
      <c r="AX38" s="14"/>
      <c r="AY38" s="14"/>
      <c r="AZ38" s="76"/>
      <c r="BA38" s="75">
        <f t="shared" si="32"/>
        <v>0</v>
      </c>
      <c r="BB38" s="14"/>
      <c r="BC38" s="14"/>
      <c r="BD38" s="14"/>
      <c r="BE38" s="76"/>
      <c r="BF38" s="75">
        <f t="shared" si="33"/>
        <v>0</v>
      </c>
      <c r="BG38" s="14"/>
      <c r="BH38" s="14"/>
      <c r="BI38" s="14"/>
      <c r="BJ38" s="76"/>
      <c r="BK38" s="75">
        <f t="shared" si="34"/>
        <v>0</v>
      </c>
      <c r="BL38" s="14"/>
      <c r="BM38" s="14"/>
      <c r="BN38" s="14"/>
      <c r="BO38" s="76"/>
      <c r="BP38" s="75">
        <f t="shared" si="35"/>
        <v>0</v>
      </c>
      <c r="BQ38" s="14"/>
      <c r="BR38" s="14"/>
      <c r="BS38" s="14"/>
      <c r="BT38" s="76"/>
      <c r="BU38" s="113">
        <f t="shared" si="21"/>
        <v>0</v>
      </c>
      <c r="BV38" s="107">
        <f>ROUND(((D38+I38+N38+S38+X38+AC38+AM38+AR38+AW38+BB38+BG38+BL38)/12),4)</f>
        <v>0</v>
      </c>
      <c r="BW38" s="105">
        <f>ROUND(((E38+J38+O38+T38+Y38+AD38+AN38+AS38+AX38+BC38+BH38+BM38)/12),4)</f>
        <v>0</v>
      </c>
      <c r="BX38" s="105">
        <f t="shared" si="36"/>
        <v>0</v>
      </c>
      <c r="BY38" s="106">
        <f t="shared" si="37"/>
        <v>0</v>
      </c>
    </row>
    <row r="39" spans="1:77" ht="12.75">
      <c r="A39" s="4" t="s">
        <v>9</v>
      </c>
      <c r="B39" s="10">
        <v>390</v>
      </c>
      <c r="C39" s="75">
        <f t="shared" si="22"/>
        <v>12.9879</v>
      </c>
      <c r="D39" s="14"/>
      <c r="E39" s="14">
        <v>0.003</v>
      </c>
      <c r="F39" s="14">
        <v>4.1849</v>
      </c>
      <c r="G39" s="76">
        <v>8.8</v>
      </c>
      <c r="H39" s="75">
        <f t="shared" si="23"/>
        <v>14.762</v>
      </c>
      <c r="I39" s="14"/>
      <c r="J39" s="14">
        <v>0.003</v>
      </c>
      <c r="K39" s="14">
        <v>4.35</v>
      </c>
      <c r="L39" s="76">
        <v>10.409</v>
      </c>
      <c r="M39" s="72">
        <f t="shared" si="24"/>
        <v>11.677</v>
      </c>
      <c r="N39" s="14"/>
      <c r="O39" s="14">
        <v>0.003</v>
      </c>
      <c r="P39" s="14">
        <v>3.7</v>
      </c>
      <c r="Q39" s="14">
        <v>7.974</v>
      </c>
      <c r="R39" s="75">
        <f t="shared" si="25"/>
        <v>11.637</v>
      </c>
      <c r="S39" s="14"/>
      <c r="T39" s="14">
        <v>0.003</v>
      </c>
      <c r="U39" s="14">
        <v>3.874</v>
      </c>
      <c r="V39" s="76">
        <v>7.76</v>
      </c>
      <c r="W39" s="75">
        <f t="shared" si="26"/>
        <v>11.6034</v>
      </c>
      <c r="X39" s="14"/>
      <c r="Y39" s="14">
        <v>0.0034</v>
      </c>
      <c r="Z39" s="14">
        <v>3.6</v>
      </c>
      <c r="AA39" s="76">
        <v>8</v>
      </c>
      <c r="AB39" s="75">
        <f t="shared" si="27"/>
        <v>11.6034</v>
      </c>
      <c r="AC39" s="14"/>
      <c r="AD39" s="14">
        <v>0.0034</v>
      </c>
      <c r="AE39" s="14">
        <v>3.6</v>
      </c>
      <c r="AF39" s="76">
        <v>8</v>
      </c>
      <c r="AG39" s="75">
        <f t="shared" si="28"/>
        <v>12.37845</v>
      </c>
      <c r="AH39" s="14"/>
      <c r="AI39" s="14">
        <f aca="true" t="shared" si="38" ref="AI39:AK40">(E39+J39+O39+T39+Y39+AD39)/6</f>
        <v>0.0031333333333333335</v>
      </c>
      <c r="AJ39" s="14">
        <f t="shared" si="38"/>
        <v>3.884816666666667</v>
      </c>
      <c r="AK39" s="76">
        <f t="shared" si="38"/>
        <v>8.4905</v>
      </c>
      <c r="AL39" s="75">
        <f t="shared" si="29"/>
        <v>10.604</v>
      </c>
      <c r="AM39" s="14"/>
      <c r="AN39" s="14">
        <v>0.004</v>
      </c>
      <c r="AO39" s="14">
        <v>3.6</v>
      </c>
      <c r="AP39" s="76">
        <v>7</v>
      </c>
      <c r="AQ39" s="75">
        <f t="shared" si="30"/>
        <v>10.568000000000001</v>
      </c>
      <c r="AR39" s="14"/>
      <c r="AS39" s="14">
        <v>0.004</v>
      </c>
      <c r="AT39" s="14">
        <v>3.6</v>
      </c>
      <c r="AU39" s="76">
        <v>6.964</v>
      </c>
      <c r="AV39" s="75">
        <f t="shared" si="31"/>
        <v>12.242</v>
      </c>
      <c r="AW39" s="14"/>
      <c r="AX39" s="14">
        <v>0.005</v>
      </c>
      <c r="AY39" s="14">
        <v>3.996</v>
      </c>
      <c r="AZ39" s="76">
        <v>8.241</v>
      </c>
      <c r="BA39" s="75">
        <f t="shared" si="32"/>
        <v>11.906</v>
      </c>
      <c r="BB39" s="14"/>
      <c r="BC39" s="14">
        <v>0.005</v>
      </c>
      <c r="BD39" s="14">
        <v>4.57</v>
      </c>
      <c r="BE39" s="76">
        <v>7.331</v>
      </c>
      <c r="BF39" s="75">
        <f t="shared" si="33"/>
        <v>13.339</v>
      </c>
      <c r="BG39" s="14"/>
      <c r="BH39" s="14">
        <v>0.004</v>
      </c>
      <c r="BI39" s="14">
        <v>5</v>
      </c>
      <c r="BJ39" s="76">
        <v>8.335</v>
      </c>
      <c r="BK39" s="75">
        <f t="shared" si="34"/>
        <v>13.856</v>
      </c>
      <c r="BL39" s="14"/>
      <c r="BM39" s="14">
        <v>0.005</v>
      </c>
      <c r="BN39" s="14">
        <v>5.815</v>
      </c>
      <c r="BO39" s="76">
        <v>8.036</v>
      </c>
      <c r="BP39" s="75">
        <f t="shared" si="35"/>
        <v>12.085833333333333</v>
      </c>
      <c r="BQ39" s="14"/>
      <c r="BR39" s="14">
        <f aca="true" t="shared" si="39" ref="BR39:BT40">(AN39+AS39+AX39+BC39+BH39+BM39)/6</f>
        <v>0.0045000000000000005</v>
      </c>
      <c r="BS39" s="14">
        <f t="shared" si="39"/>
        <v>4.430166666666667</v>
      </c>
      <c r="BT39" s="76">
        <f t="shared" si="39"/>
        <v>7.651166666666666</v>
      </c>
      <c r="BU39" s="113">
        <f t="shared" si="21"/>
        <v>12.232099999999999</v>
      </c>
      <c r="BV39" s="107">
        <f>ROUND(((D39+I39+N39+S39+X39+AC39+AM39+AR39+AW39+BB39+BG39+BL39)/12),4)</f>
        <v>0</v>
      </c>
      <c r="BW39" s="105">
        <f>ROUND(((E39+J39+O39+T39+Y39+AD39+AN39+AS39+AX39+BC39+BH39+BM39)/12),4)</f>
        <v>0.0038</v>
      </c>
      <c r="BX39" s="105">
        <f t="shared" si="36"/>
        <v>4.1575</v>
      </c>
      <c r="BY39" s="106">
        <f t="shared" si="37"/>
        <v>8.0708</v>
      </c>
    </row>
    <row r="40" spans="1:77" ht="22.5">
      <c r="A40" s="1" t="s">
        <v>10</v>
      </c>
      <c r="B40" s="11">
        <v>400</v>
      </c>
      <c r="C40" s="75">
        <f t="shared" si="22"/>
        <v>5.6379</v>
      </c>
      <c r="D40" s="14"/>
      <c r="E40" s="14">
        <f>E39</f>
        <v>0.003</v>
      </c>
      <c r="F40" s="14">
        <f>F39</f>
        <v>4.1849</v>
      </c>
      <c r="G40" s="76">
        <v>1.45</v>
      </c>
      <c r="H40" s="75">
        <f t="shared" si="23"/>
        <v>5.843</v>
      </c>
      <c r="I40" s="14"/>
      <c r="J40" s="14">
        <v>0.003</v>
      </c>
      <c r="K40" s="14">
        <v>4.35</v>
      </c>
      <c r="L40" s="76">
        <v>1.49</v>
      </c>
      <c r="M40" s="72">
        <f t="shared" si="24"/>
        <v>4.9030000000000005</v>
      </c>
      <c r="N40" s="14"/>
      <c r="O40" s="14">
        <v>0.003</v>
      </c>
      <c r="P40" s="14">
        <v>3.7</v>
      </c>
      <c r="Q40" s="14">
        <v>1.2</v>
      </c>
      <c r="R40" s="75">
        <f t="shared" si="25"/>
        <v>5.3870000000000005</v>
      </c>
      <c r="S40" s="14"/>
      <c r="T40" s="14">
        <v>0.003</v>
      </c>
      <c r="U40" s="14">
        <v>3.874</v>
      </c>
      <c r="V40" s="76">
        <v>1.51</v>
      </c>
      <c r="W40" s="75">
        <f t="shared" si="26"/>
        <v>5.0034</v>
      </c>
      <c r="X40" s="14"/>
      <c r="Y40" s="14">
        <v>0.0034</v>
      </c>
      <c r="Z40" s="14">
        <v>3.6</v>
      </c>
      <c r="AA40" s="76">
        <v>1.4</v>
      </c>
      <c r="AB40" s="75">
        <f t="shared" si="27"/>
        <v>5.0034</v>
      </c>
      <c r="AC40" s="14"/>
      <c r="AD40" s="14">
        <v>0.0034</v>
      </c>
      <c r="AE40" s="14">
        <v>3.6</v>
      </c>
      <c r="AF40" s="76">
        <v>1.4</v>
      </c>
      <c r="AG40" s="75">
        <f t="shared" si="28"/>
        <v>5.296283333333333</v>
      </c>
      <c r="AH40" s="14"/>
      <c r="AI40" s="14">
        <f t="shared" si="38"/>
        <v>0.0031333333333333335</v>
      </c>
      <c r="AJ40" s="14">
        <f t="shared" si="38"/>
        <v>3.884816666666667</v>
      </c>
      <c r="AK40" s="76">
        <f t="shared" si="38"/>
        <v>1.4083333333333332</v>
      </c>
      <c r="AL40" s="75">
        <f t="shared" si="29"/>
        <v>5.004</v>
      </c>
      <c r="AM40" s="14"/>
      <c r="AN40" s="14">
        <v>0.004</v>
      </c>
      <c r="AO40" s="14">
        <v>3.6</v>
      </c>
      <c r="AP40" s="76">
        <v>1.4</v>
      </c>
      <c r="AQ40" s="75">
        <f t="shared" si="30"/>
        <v>5.004</v>
      </c>
      <c r="AR40" s="14"/>
      <c r="AS40" s="14">
        <v>0.004</v>
      </c>
      <c r="AT40" s="14">
        <v>3.6</v>
      </c>
      <c r="AU40" s="76">
        <v>1.4</v>
      </c>
      <c r="AV40" s="75">
        <f t="shared" si="31"/>
        <v>5.6530000000000005</v>
      </c>
      <c r="AW40" s="14"/>
      <c r="AX40" s="14">
        <v>0.005</v>
      </c>
      <c r="AY40" s="14">
        <v>3.996</v>
      </c>
      <c r="AZ40" s="76">
        <v>1.652</v>
      </c>
      <c r="BA40" s="75">
        <f t="shared" si="32"/>
        <v>6.439</v>
      </c>
      <c r="BB40" s="14"/>
      <c r="BC40" s="14">
        <v>0.005</v>
      </c>
      <c r="BD40" s="14">
        <v>4.57</v>
      </c>
      <c r="BE40" s="76">
        <v>1.864</v>
      </c>
      <c r="BF40" s="75">
        <f t="shared" si="33"/>
        <v>7.039</v>
      </c>
      <c r="BG40" s="14"/>
      <c r="BH40" s="14">
        <v>0.004</v>
      </c>
      <c r="BI40" s="14">
        <v>5</v>
      </c>
      <c r="BJ40" s="76">
        <v>2.035</v>
      </c>
      <c r="BK40" s="75">
        <f t="shared" si="34"/>
        <v>7.856</v>
      </c>
      <c r="BL40" s="14"/>
      <c r="BM40" s="14">
        <v>0.005</v>
      </c>
      <c r="BN40" s="14">
        <v>5.815</v>
      </c>
      <c r="BO40" s="76">
        <v>2.036</v>
      </c>
      <c r="BP40" s="75">
        <f t="shared" si="35"/>
        <v>6.1658333333333335</v>
      </c>
      <c r="BQ40" s="14"/>
      <c r="BR40" s="14">
        <f t="shared" si="39"/>
        <v>0.0045000000000000005</v>
      </c>
      <c r="BS40" s="14">
        <f t="shared" si="39"/>
        <v>4.430166666666667</v>
      </c>
      <c r="BT40" s="76">
        <f t="shared" si="39"/>
        <v>1.7311666666666665</v>
      </c>
      <c r="BU40" s="96">
        <f>SUM(BV40:BY40)</f>
        <v>5.7311</v>
      </c>
      <c r="BV40" s="107">
        <f>ROUND(((D40+I40+N40+S40+X40+AC40+AM40+AR40+AW40+BB40+BG40+BL40)/12),4)</f>
        <v>0</v>
      </c>
      <c r="BW40" s="105">
        <f>ROUND(((E40+J40+O40+T40+Y40+AD40+AN40+AS40+AX40+BC40+BH40+BM40)/12),4)</f>
        <v>0.0038</v>
      </c>
      <c r="BX40" s="105">
        <f t="shared" si="36"/>
        <v>4.1575</v>
      </c>
      <c r="BY40" s="106">
        <f t="shared" si="37"/>
        <v>1.5698</v>
      </c>
    </row>
    <row r="41" spans="1:77" ht="12.75">
      <c r="A41" s="25" t="s">
        <v>11</v>
      </c>
      <c r="B41" s="26">
        <v>410</v>
      </c>
      <c r="C41" s="75">
        <f t="shared" si="22"/>
        <v>7.35</v>
      </c>
      <c r="D41" s="14"/>
      <c r="E41" s="14"/>
      <c r="F41" s="14"/>
      <c r="G41" s="76">
        <v>7.35</v>
      </c>
      <c r="H41" s="75">
        <f t="shared" si="23"/>
        <v>8.919</v>
      </c>
      <c r="I41" s="14"/>
      <c r="J41" s="14"/>
      <c r="K41" s="14"/>
      <c r="L41" s="76">
        <v>8.919</v>
      </c>
      <c r="M41" s="72">
        <f t="shared" si="24"/>
        <v>6.774</v>
      </c>
      <c r="N41" s="14"/>
      <c r="O41" s="14"/>
      <c r="P41" s="14"/>
      <c r="Q41" s="14">
        <v>6.774</v>
      </c>
      <c r="R41" s="75">
        <f t="shared" si="25"/>
        <v>6.25</v>
      </c>
      <c r="S41" s="14"/>
      <c r="T41" s="14"/>
      <c r="U41" s="14"/>
      <c r="V41" s="76">
        <v>6.25</v>
      </c>
      <c r="W41" s="75">
        <f t="shared" si="26"/>
        <v>6.6</v>
      </c>
      <c r="X41" s="14"/>
      <c r="Y41" s="14"/>
      <c r="Z41" s="14"/>
      <c r="AA41" s="76">
        <v>6.6</v>
      </c>
      <c r="AB41" s="75">
        <f t="shared" si="27"/>
        <v>6.6</v>
      </c>
      <c r="AC41" s="14"/>
      <c r="AD41" s="14"/>
      <c r="AE41" s="14"/>
      <c r="AF41" s="76">
        <v>6.6</v>
      </c>
      <c r="AG41" s="75">
        <f t="shared" si="28"/>
        <v>7.082166666666667</v>
      </c>
      <c r="AH41" s="14"/>
      <c r="AI41" s="14"/>
      <c r="AJ41" s="14"/>
      <c r="AK41" s="76">
        <f>(G41+L41+Q41+V41+AA41+AF41)/6</f>
        <v>7.082166666666667</v>
      </c>
      <c r="AL41" s="75">
        <f t="shared" si="29"/>
        <v>5.6</v>
      </c>
      <c r="AM41" s="14"/>
      <c r="AN41" s="14"/>
      <c r="AO41" s="14"/>
      <c r="AP41" s="76">
        <v>5.6</v>
      </c>
      <c r="AQ41" s="75">
        <f t="shared" si="30"/>
        <v>5.564</v>
      </c>
      <c r="AR41" s="14"/>
      <c r="AS41" s="14"/>
      <c r="AT41" s="14"/>
      <c r="AU41" s="76">
        <v>5.564</v>
      </c>
      <c r="AV41" s="75">
        <f t="shared" si="31"/>
        <v>6.589</v>
      </c>
      <c r="AW41" s="14"/>
      <c r="AX41" s="14"/>
      <c r="AY41" s="14"/>
      <c r="AZ41" s="76">
        <v>6.589</v>
      </c>
      <c r="BA41" s="75">
        <f t="shared" si="32"/>
        <v>5.467</v>
      </c>
      <c r="BB41" s="14"/>
      <c r="BC41" s="14"/>
      <c r="BD41" s="14"/>
      <c r="BE41" s="76">
        <v>5.467</v>
      </c>
      <c r="BF41" s="75">
        <f t="shared" si="33"/>
        <v>6.3</v>
      </c>
      <c r="BG41" s="14"/>
      <c r="BH41" s="14"/>
      <c r="BI41" s="14"/>
      <c r="BJ41" s="76">
        <v>6.3</v>
      </c>
      <c r="BK41" s="75">
        <f t="shared" si="34"/>
        <v>6</v>
      </c>
      <c r="BL41" s="14"/>
      <c r="BM41" s="14"/>
      <c r="BN41" s="14"/>
      <c r="BO41" s="76">
        <v>6</v>
      </c>
      <c r="BP41" s="75">
        <f t="shared" si="35"/>
        <v>5.919999999999999</v>
      </c>
      <c r="BQ41" s="14"/>
      <c r="BR41" s="14"/>
      <c r="BS41" s="14"/>
      <c r="BT41" s="76">
        <f>(AP41+AU41+AZ41+BE41+BJ41+BO41)/6</f>
        <v>5.919999999999999</v>
      </c>
      <c r="BU41" s="96">
        <f t="shared" si="21"/>
        <v>6.5011</v>
      </c>
      <c r="BV41" s="107">
        <f>ROUND(((D41+I41+N41+S41+X41+AC41+AM41+AR41+AW41+BB41+BG41+BL41)/12),4)</f>
        <v>0</v>
      </c>
      <c r="BW41" s="105">
        <f>ROUND(((E41+J41+O41+T41+Y41+AD41+AN41+AS41+AX41+BC41+BH41+BM41)/12),4)</f>
        <v>0</v>
      </c>
      <c r="BX41" s="105">
        <f t="shared" si="36"/>
        <v>0</v>
      </c>
      <c r="BY41" s="106">
        <f t="shared" si="37"/>
        <v>6.5011</v>
      </c>
    </row>
    <row r="42" spans="1:77" ht="12.75">
      <c r="A42" s="1" t="s">
        <v>21</v>
      </c>
      <c r="B42" s="11">
        <v>420</v>
      </c>
      <c r="C42" s="75">
        <f t="shared" si="22"/>
        <v>0</v>
      </c>
      <c r="D42" s="14"/>
      <c r="E42" s="14"/>
      <c r="F42" s="14"/>
      <c r="G42" s="76"/>
      <c r="H42" s="75">
        <f t="shared" si="23"/>
        <v>0</v>
      </c>
      <c r="I42" s="14"/>
      <c r="J42" s="14"/>
      <c r="K42" s="14"/>
      <c r="L42" s="76"/>
      <c r="M42" s="72">
        <f t="shared" si="24"/>
        <v>0</v>
      </c>
      <c r="N42" s="14"/>
      <c r="O42" s="14"/>
      <c r="P42" s="14"/>
      <c r="Q42" s="14"/>
      <c r="R42" s="75">
        <f t="shared" si="25"/>
        <v>0</v>
      </c>
      <c r="S42" s="14"/>
      <c r="T42" s="14"/>
      <c r="U42" s="14"/>
      <c r="V42" s="76"/>
      <c r="W42" s="75">
        <f t="shared" si="26"/>
        <v>0</v>
      </c>
      <c r="X42" s="14"/>
      <c r="Y42" s="14"/>
      <c r="Z42" s="14"/>
      <c r="AA42" s="76"/>
      <c r="AB42" s="75">
        <f t="shared" si="27"/>
        <v>0</v>
      </c>
      <c r="AC42" s="14"/>
      <c r="AD42" s="14"/>
      <c r="AE42" s="14"/>
      <c r="AF42" s="76"/>
      <c r="AG42" s="75">
        <f t="shared" si="28"/>
        <v>0</v>
      </c>
      <c r="AH42" s="14"/>
      <c r="AI42" s="14"/>
      <c r="AJ42" s="14"/>
      <c r="AK42" s="76"/>
      <c r="AL42" s="75">
        <f t="shared" si="29"/>
        <v>0</v>
      </c>
      <c r="AM42" s="14"/>
      <c r="AN42" s="14"/>
      <c r="AO42" s="14"/>
      <c r="AP42" s="76"/>
      <c r="AQ42" s="75">
        <f t="shared" si="30"/>
        <v>0</v>
      </c>
      <c r="AR42" s="14"/>
      <c r="AS42" s="14"/>
      <c r="AT42" s="14"/>
      <c r="AU42" s="76"/>
      <c r="AV42" s="75">
        <f t="shared" si="31"/>
        <v>0</v>
      </c>
      <c r="AW42" s="14"/>
      <c r="AX42" s="14"/>
      <c r="AY42" s="14"/>
      <c r="AZ42" s="76"/>
      <c r="BA42" s="75">
        <f t="shared" si="32"/>
        <v>0</v>
      </c>
      <c r="BB42" s="14"/>
      <c r="BC42" s="14"/>
      <c r="BD42" s="14"/>
      <c r="BE42" s="76"/>
      <c r="BF42" s="75">
        <f t="shared" si="33"/>
        <v>0</v>
      </c>
      <c r="BG42" s="14"/>
      <c r="BH42" s="14"/>
      <c r="BI42" s="14"/>
      <c r="BJ42" s="76"/>
      <c r="BK42" s="75">
        <f t="shared" si="34"/>
        <v>0</v>
      </c>
      <c r="BL42" s="14"/>
      <c r="BM42" s="14"/>
      <c r="BN42" s="14"/>
      <c r="BO42" s="76"/>
      <c r="BP42" s="75">
        <f t="shared" si="35"/>
        <v>0</v>
      </c>
      <c r="BQ42" s="14"/>
      <c r="BR42" s="14"/>
      <c r="BS42" s="14"/>
      <c r="BT42" s="76"/>
      <c r="BU42" s="96">
        <f t="shared" si="21"/>
        <v>0</v>
      </c>
      <c r="BV42" s="107">
        <f>ROUND(((D42+I42+N42+S42+X42+AC42+AM42+AR42+AW42+BB42+BG42+BL42)/12),4)</f>
        <v>0</v>
      </c>
      <c r="BW42" s="105">
        <f>ROUND(((E42+J42+O42+T42+Y42+AD42+AN42+AS42+AX42+BC42+BH42+BM42)/12),4)</f>
        <v>0</v>
      </c>
      <c r="BX42" s="105">
        <f t="shared" si="36"/>
        <v>0</v>
      </c>
      <c r="BY42" s="106">
        <f t="shared" si="37"/>
        <v>0</v>
      </c>
    </row>
    <row r="43" spans="1:77" ht="12.75">
      <c r="A43" s="1" t="s">
        <v>13</v>
      </c>
      <c r="B43" s="11">
        <v>430</v>
      </c>
      <c r="C43" s="75">
        <f t="shared" si="22"/>
        <v>0</v>
      </c>
      <c r="D43" s="14"/>
      <c r="E43" s="14"/>
      <c r="F43" s="14"/>
      <c r="G43" s="76"/>
      <c r="H43" s="75">
        <f t="shared" si="23"/>
        <v>0</v>
      </c>
      <c r="I43" s="14"/>
      <c r="J43" s="14"/>
      <c r="K43" s="14"/>
      <c r="L43" s="76"/>
      <c r="M43" s="72">
        <f t="shared" si="24"/>
        <v>0</v>
      </c>
      <c r="N43" s="14"/>
      <c r="O43" s="14"/>
      <c r="P43" s="14"/>
      <c r="Q43" s="14"/>
      <c r="R43" s="75">
        <f t="shared" si="25"/>
        <v>0</v>
      </c>
      <c r="S43" s="14"/>
      <c r="T43" s="14"/>
      <c r="U43" s="14"/>
      <c r="V43" s="76"/>
      <c r="W43" s="75">
        <f t="shared" si="26"/>
        <v>0</v>
      </c>
      <c r="X43" s="14"/>
      <c r="Y43" s="14"/>
      <c r="Z43" s="14"/>
      <c r="AA43" s="76"/>
      <c r="AB43" s="75">
        <f t="shared" si="27"/>
        <v>0</v>
      </c>
      <c r="AC43" s="14"/>
      <c r="AD43" s="14"/>
      <c r="AE43" s="14"/>
      <c r="AF43" s="76"/>
      <c r="AG43" s="75">
        <f t="shared" si="28"/>
        <v>0</v>
      </c>
      <c r="AH43" s="14"/>
      <c r="AI43" s="14"/>
      <c r="AJ43" s="14"/>
      <c r="AK43" s="76"/>
      <c r="AL43" s="75">
        <f t="shared" si="29"/>
        <v>0</v>
      </c>
      <c r="AM43" s="14"/>
      <c r="AN43" s="14"/>
      <c r="AO43" s="14"/>
      <c r="AP43" s="76"/>
      <c r="AQ43" s="75">
        <f t="shared" si="30"/>
        <v>0</v>
      </c>
      <c r="AR43" s="14"/>
      <c r="AS43" s="14"/>
      <c r="AT43" s="14"/>
      <c r="AU43" s="76"/>
      <c r="AV43" s="75">
        <f t="shared" si="31"/>
        <v>0</v>
      </c>
      <c r="AW43" s="14"/>
      <c r="AX43" s="14"/>
      <c r="AY43" s="14"/>
      <c r="AZ43" s="76"/>
      <c r="BA43" s="75">
        <f t="shared" si="32"/>
        <v>0</v>
      </c>
      <c r="BB43" s="14"/>
      <c r="BC43" s="14"/>
      <c r="BD43" s="14"/>
      <c r="BE43" s="76"/>
      <c r="BF43" s="75">
        <f t="shared" si="33"/>
        <v>0</v>
      </c>
      <c r="BG43" s="14"/>
      <c r="BH43" s="14"/>
      <c r="BI43" s="14"/>
      <c r="BJ43" s="76"/>
      <c r="BK43" s="75">
        <f t="shared" si="34"/>
        <v>0</v>
      </c>
      <c r="BL43" s="14"/>
      <c r="BM43" s="14"/>
      <c r="BN43" s="14"/>
      <c r="BO43" s="76"/>
      <c r="BP43" s="75">
        <f t="shared" si="35"/>
        <v>0</v>
      </c>
      <c r="BQ43" s="14"/>
      <c r="BR43" s="14"/>
      <c r="BS43" s="14"/>
      <c r="BT43" s="76"/>
      <c r="BU43" s="96">
        <f t="shared" si="21"/>
        <v>0</v>
      </c>
      <c r="BV43" s="107">
        <f>ROUND(((D43+I43+N43+S43+X43+AC43+AM43+AR43+AW43+BB43+BG43+BL43)/12),4)</f>
        <v>0</v>
      </c>
      <c r="BW43" s="105">
        <f>ROUND(((E43+J43+O43+T43+Y43+AD43+AN43+AS43+AX43+BC43+BH43+BM43)/12),4)</f>
        <v>0</v>
      </c>
      <c r="BX43" s="105">
        <f t="shared" si="36"/>
        <v>0</v>
      </c>
      <c r="BY43" s="106">
        <f t="shared" si="37"/>
        <v>0</v>
      </c>
    </row>
    <row r="44" spans="1:77" ht="12.75">
      <c r="A44" s="4" t="s">
        <v>14</v>
      </c>
      <c r="B44" s="10">
        <v>440</v>
      </c>
      <c r="C44" s="75">
        <f t="shared" si="22"/>
        <v>20.7477</v>
      </c>
      <c r="D44" s="14">
        <f>D30</f>
        <v>9.3784</v>
      </c>
      <c r="E44" s="14">
        <v>1.6419</v>
      </c>
      <c r="F44" s="14">
        <f>G34</f>
        <v>9.7274</v>
      </c>
      <c r="G44" s="76"/>
      <c r="H44" s="75">
        <f t="shared" si="23"/>
        <v>22.22</v>
      </c>
      <c r="I44" s="14">
        <v>10.408</v>
      </c>
      <c r="J44" s="14">
        <v>1.337</v>
      </c>
      <c r="K44" s="14">
        <v>10.475</v>
      </c>
      <c r="L44" s="76"/>
      <c r="M44" s="72">
        <f t="shared" si="24"/>
        <v>21.75</v>
      </c>
      <c r="N44" s="14">
        <v>10</v>
      </c>
      <c r="O44" s="14">
        <v>1.424</v>
      </c>
      <c r="P44" s="14">
        <v>10.326</v>
      </c>
      <c r="Q44" s="14"/>
      <c r="R44" s="75">
        <f t="shared" si="25"/>
        <v>19.412</v>
      </c>
      <c r="S44" s="14">
        <v>9.7</v>
      </c>
      <c r="T44" s="14">
        <v>1.547</v>
      </c>
      <c r="U44" s="14">
        <v>8.165</v>
      </c>
      <c r="V44" s="76"/>
      <c r="W44" s="75">
        <f t="shared" si="26"/>
        <v>21.3656</v>
      </c>
      <c r="X44" s="14">
        <v>10.5</v>
      </c>
      <c r="Y44" s="14">
        <v>1.4465999999999999</v>
      </c>
      <c r="Z44" s="14">
        <v>9.419</v>
      </c>
      <c r="AA44" s="76"/>
      <c r="AB44" s="75">
        <f t="shared" si="27"/>
        <v>21.4332</v>
      </c>
      <c r="AC44" s="14">
        <v>10.44</v>
      </c>
      <c r="AD44" s="14">
        <v>1.5066</v>
      </c>
      <c r="AE44" s="14">
        <v>9.4866</v>
      </c>
      <c r="AF44" s="76"/>
      <c r="AG44" s="75">
        <f t="shared" si="28"/>
        <v>21.15475</v>
      </c>
      <c r="AH44" s="14">
        <f>(D44+I44+N44+S44+X44+AC44)/6</f>
        <v>10.071066666666667</v>
      </c>
      <c r="AI44" s="14">
        <f>(E44+J44+O44+T44+Y44+AD44)/6</f>
        <v>1.4838500000000001</v>
      </c>
      <c r="AJ44" s="14">
        <f>(F44+K44+P44+U44+Z44+AE44)/6</f>
        <v>9.599833333333331</v>
      </c>
      <c r="AK44" s="76"/>
      <c r="AL44" s="75">
        <f t="shared" si="29"/>
        <v>20.241999999999997</v>
      </c>
      <c r="AM44" s="14">
        <v>10</v>
      </c>
      <c r="AN44" s="14">
        <v>1.5459999999999998</v>
      </c>
      <c r="AO44" s="14">
        <v>8.696</v>
      </c>
      <c r="AP44" s="76"/>
      <c r="AQ44" s="75">
        <f t="shared" si="30"/>
        <v>20.212</v>
      </c>
      <c r="AR44" s="14">
        <v>10</v>
      </c>
      <c r="AS44" s="14">
        <v>1.536</v>
      </c>
      <c r="AT44" s="14">
        <v>8.676</v>
      </c>
      <c r="AU44" s="76"/>
      <c r="AV44" s="75">
        <f t="shared" si="31"/>
        <v>21.178</v>
      </c>
      <c r="AW44" s="14">
        <v>10.157</v>
      </c>
      <c r="AX44" s="14">
        <v>1.659</v>
      </c>
      <c r="AY44" s="14">
        <v>9.362</v>
      </c>
      <c r="AZ44" s="76"/>
      <c r="BA44" s="75">
        <f t="shared" si="32"/>
        <v>20.812</v>
      </c>
      <c r="BB44" s="14">
        <v>10.63</v>
      </c>
      <c r="BC44" s="14">
        <v>1.836</v>
      </c>
      <c r="BD44" s="14">
        <v>8.346</v>
      </c>
      <c r="BE44" s="76"/>
      <c r="BF44" s="75">
        <f t="shared" si="33"/>
        <v>25.904</v>
      </c>
      <c r="BG44" s="14">
        <v>13.4</v>
      </c>
      <c r="BH44" s="14">
        <v>2.166</v>
      </c>
      <c r="BI44" s="14">
        <v>10.338</v>
      </c>
      <c r="BJ44" s="76"/>
      <c r="BK44" s="75">
        <f t="shared" si="34"/>
        <v>26.241</v>
      </c>
      <c r="BL44" s="14">
        <v>13.668</v>
      </c>
      <c r="BM44" s="14">
        <v>1.742</v>
      </c>
      <c r="BN44" s="14">
        <v>10.831</v>
      </c>
      <c r="BO44" s="76"/>
      <c r="BP44" s="75">
        <f t="shared" si="35"/>
        <v>22.4315</v>
      </c>
      <c r="BQ44" s="14">
        <f>(AM44+AR44+AW44+BB44+BG44+BL44)/6</f>
        <v>11.309166666666664</v>
      </c>
      <c r="BR44" s="14">
        <f>(AN44+AS44+AX44+BC44+BH44+BM44)/6</f>
        <v>1.7474999999999998</v>
      </c>
      <c r="BS44" s="14">
        <f>(AO44+AT44+AY44+BD44+BI44+BN44)/6</f>
        <v>9.374833333333333</v>
      </c>
      <c r="BT44" s="76"/>
      <c r="BU44" s="96">
        <f t="shared" si="21"/>
        <v>21.7931</v>
      </c>
      <c r="BV44" s="105">
        <f>ROUND(((D44+I44+N44+S44+X44+AC44+AM44+AR44+AW44+BB44+BG44+BL44)/12),4)</f>
        <v>10.6901</v>
      </c>
      <c r="BW44" s="105">
        <f>ROUND(((E44+J44+O44+T44+Y44+AD44+AN44+AS44+AX44+BC44+BH44+BM44)/12),4)</f>
        <v>1.6157</v>
      </c>
      <c r="BX44" s="105">
        <f t="shared" si="36"/>
        <v>9.4873</v>
      </c>
      <c r="BY44" s="106">
        <f t="shared" si="37"/>
        <v>0</v>
      </c>
    </row>
    <row r="45" spans="1:77" ht="12.75">
      <c r="A45" s="4" t="s">
        <v>15</v>
      </c>
      <c r="B45" s="10">
        <v>450</v>
      </c>
      <c r="C45" s="75">
        <f t="shared" si="22"/>
        <v>0.182</v>
      </c>
      <c r="D45" s="14"/>
      <c r="E45" s="14"/>
      <c r="F45" s="14">
        <v>0.18</v>
      </c>
      <c r="G45" s="76">
        <v>0.002</v>
      </c>
      <c r="H45" s="75">
        <f t="shared" si="23"/>
        <v>0.152</v>
      </c>
      <c r="I45" s="14"/>
      <c r="J45" s="14"/>
      <c r="K45" s="14">
        <v>0.15</v>
      </c>
      <c r="L45" s="76">
        <v>0.002</v>
      </c>
      <c r="M45" s="72">
        <f t="shared" si="24"/>
        <v>0.13</v>
      </c>
      <c r="N45" s="14"/>
      <c r="O45" s="14"/>
      <c r="P45" s="14">
        <v>0.128</v>
      </c>
      <c r="Q45" s="14">
        <v>0.002</v>
      </c>
      <c r="R45" s="75">
        <f t="shared" si="25"/>
        <v>0.13</v>
      </c>
      <c r="S45" s="14"/>
      <c r="T45" s="14"/>
      <c r="U45" s="14">
        <v>0.128</v>
      </c>
      <c r="V45" s="76">
        <v>0.002</v>
      </c>
      <c r="W45" s="75">
        <f t="shared" si="26"/>
        <v>0.13</v>
      </c>
      <c r="X45" s="14"/>
      <c r="Y45" s="14"/>
      <c r="Z45" s="14">
        <v>0.128</v>
      </c>
      <c r="AA45" s="76">
        <v>0.002</v>
      </c>
      <c r="AB45" s="75">
        <f t="shared" si="27"/>
        <v>0.062</v>
      </c>
      <c r="AC45" s="14"/>
      <c r="AD45" s="14"/>
      <c r="AE45" s="14">
        <v>0.06</v>
      </c>
      <c r="AF45" s="76">
        <v>0.002</v>
      </c>
      <c r="AG45" s="75">
        <f t="shared" si="28"/>
        <v>0.131</v>
      </c>
      <c r="AH45" s="14"/>
      <c r="AI45" s="14"/>
      <c r="AJ45" s="14">
        <f>(F45+K45+P45+U45+Z45+AE45)/6</f>
        <v>0.129</v>
      </c>
      <c r="AK45" s="76">
        <f>(G45+L45+Q45+V45+AA45+AF45)/6</f>
        <v>0.002</v>
      </c>
      <c r="AL45" s="75">
        <f t="shared" si="29"/>
        <v>0.062</v>
      </c>
      <c r="AM45" s="14"/>
      <c r="AN45" s="14"/>
      <c r="AO45" s="14">
        <v>0.06</v>
      </c>
      <c r="AP45" s="76">
        <v>0.002</v>
      </c>
      <c r="AQ45" s="75">
        <f t="shared" si="30"/>
        <v>0.062</v>
      </c>
      <c r="AR45" s="14"/>
      <c r="AS45" s="14"/>
      <c r="AT45" s="14">
        <v>0.06</v>
      </c>
      <c r="AU45" s="76">
        <v>0.002</v>
      </c>
      <c r="AV45" s="75">
        <f t="shared" si="31"/>
        <v>0.07200000000000001</v>
      </c>
      <c r="AW45" s="14"/>
      <c r="AX45" s="14"/>
      <c r="AY45" s="14">
        <v>0.07</v>
      </c>
      <c r="AZ45" s="76">
        <v>0.002</v>
      </c>
      <c r="BA45" s="75">
        <f t="shared" si="32"/>
        <v>0.213</v>
      </c>
      <c r="BB45" s="14"/>
      <c r="BC45" s="14"/>
      <c r="BD45" s="14">
        <v>0.211</v>
      </c>
      <c r="BE45" s="76">
        <v>0.002</v>
      </c>
      <c r="BF45" s="75">
        <f t="shared" si="33"/>
        <v>0.296</v>
      </c>
      <c r="BG45" s="14"/>
      <c r="BH45" s="14"/>
      <c r="BI45" s="14">
        <v>0.293</v>
      </c>
      <c r="BJ45" s="76">
        <v>0.003</v>
      </c>
      <c r="BK45" s="75">
        <f t="shared" si="34"/>
        <v>0.375</v>
      </c>
      <c r="BL45" s="14"/>
      <c r="BM45" s="14"/>
      <c r="BN45" s="14">
        <v>0.373</v>
      </c>
      <c r="BO45" s="76">
        <v>0.002</v>
      </c>
      <c r="BP45" s="75">
        <f t="shared" si="35"/>
        <v>0.18</v>
      </c>
      <c r="BQ45" s="14"/>
      <c r="BR45" s="14"/>
      <c r="BS45" s="14">
        <f>(AO45+AT45+AY45+BD45+BI45+BN45)/6</f>
        <v>0.17783333333333332</v>
      </c>
      <c r="BT45" s="76">
        <f>(AP45+AU45+AZ45+BE45+BJ45+BO45)/6</f>
        <v>0.0021666666666666666</v>
      </c>
      <c r="BU45" s="96">
        <f t="shared" si="21"/>
        <v>0.1555</v>
      </c>
      <c r="BV45" s="107">
        <f>ROUND(((D45+I45+N45+S45+X45+AC45+AM45+AR45+AW45+BB45+BG45+BL45)/12),4)</f>
        <v>0</v>
      </c>
      <c r="BW45" s="105">
        <f>ROUND(((E45+J45+O45+T45+Y45+AD45+AN45+AS45+AX45+BC45+BH45+BM45)/12),4)</f>
        <v>0</v>
      </c>
      <c r="BX45" s="105">
        <f t="shared" si="36"/>
        <v>0.1534</v>
      </c>
      <c r="BY45" s="106">
        <f t="shared" si="37"/>
        <v>0.0021</v>
      </c>
    </row>
    <row r="46" spans="1:77" ht="22.5">
      <c r="A46" s="4" t="s">
        <v>16</v>
      </c>
      <c r="B46" s="10">
        <v>460</v>
      </c>
      <c r="C46" s="75">
        <f t="shared" si="22"/>
        <v>0</v>
      </c>
      <c r="D46" s="14"/>
      <c r="E46" s="14"/>
      <c r="F46" s="14"/>
      <c r="G46" s="76"/>
      <c r="H46" s="75">
        <f t="shared" si="23"/>
        <v>0</v>
      </c>
      <c r="I46" s="14"/>
      <c r="J46" s="14"/>
      <c r="K46" s="14"/>
      <c r="L46" s="76"/>
      <c r="M46" s="72">
        <f t="shared" si="24"/>
        <v>0</v>
      </c>
      <c r="N46" s="14"/>
      <c r="O46" s="14"/>
      <c r="P46" s="14"/>
      <c r="Q46" s="14"/>
      <c r="R46" s="75">
        <f t="shared" si="25"/>
        <v>0</v>
      </c>
      <c r="S46" s="14"/>
      <c r="T46" s="14"/>
      <c r="U46" s="14"/>
      <c r="V46" s="76"/>
      <c r="W46" s="75">
        <f t="shared" si="26"/>
        <v>0</v>
      </c>
      <c r="X46" s="14"/>
      <c r="Y46" s="14"/>
      <c r="Z46" s="14"/>
      <c r="AA46" s="76"/>
      <c r="AB46" s="75">
        <f t="shared" si="27"/>
        <v>0</v>
      </c>
      <c r="AC46" s="14"/>
      <c r="AD46" s="14"/>
      <c r="AE46" s="14"/>
      <c r="AF46" s="76"/>
      <c r="AG46" s="75">
        <f t="shared" si="28"/>
        <v>0</v>
      </c>
      <c r="AH46" s="14"/>
      <c r="AI46" s="14"/>
      <c r="AJ46" s="14"/>
      <c r="AK46" s="76"/>
      <c r="AL46" s="75">
        <f t="shared" si="29"/>
        <v>0</v>
      </c>
      <c r="AM46" s="14"/>
      <c r="AN46" s="14"/>
      <c r="AO46" s="14"/>
      <c r="AP46" s="76"/>
      <c r="AQ46" s="75">
        <f t="shared" si="30"/>
        <v>0</v>
      </c>
      <c r="AR46" s="14"/>
      <c r="AS46" s="14"/>
      <c r="AT46" s="14"/>
      <c r="AU46" s="76"/>
      <c r="AV46" s="75">
        <f t="shared" si="31"/>
        <v>0</v>
      </c>
      <c r="AW46" s="14"/>
      <c r="AX46" s="14"/>
      <c r="AY46" s="14"/>
      <c r="AZ46" s="76"/>
      <c r="BA46" s="75">
        <f t="shared" si="32"/>
        <v>0</v>
      </c>
      <c r="BB46" s="14"/>
      <c r="BC46" s="14"/>
      <c r="BD46" s="14"/>
      <c r="BE46" s="76"/>
      <c r="BF46" s="75">
        <f t="shared" si="33"/>
        <v>0</v>
      </c>
      <c r="BG46" s="14"/>
      <c r="BH46" s="14"/>
      <c r="BI46" s="14"/>
      <c r="BJ46" s="76"/>
      <c r="BK46" s="75">
        <f t="shared" si="34"/>
        <v>0</v>
      </c>
      <c r="BL46" s="14"/>
      <c r="BM46" s="14"/>
      <c r="BN46" s="14"/>
      <c r="BO46" s="76"/>
      <c r="BP46" s="75">
        <f t="shared" si="35"/>
        <v>0</v>
      </c>
      <c r="BQ46" s="14"/>
      <c r="BR46" s="14"/>
      <c r="BS46" s="14"/>
      <c r="BT46" s="76"/>
      <c r="BU46" s="96">
        <f t="shared" si="21"/>
        <v>0</v>
      </c>
      <c r="BV46" s="107">
        <f>ROUND(((D46+I46+N46+S46+X46+AC46+AM46+AR46+AW46+BB46+BG46+BL46)/12),4)</f>
        <v>0</v>
      </c>
      <c r="BW46" s="105">
        <f>ROUND(((E46+J46+O46+T46+Y46+AD46+AN46+AS46+AX46+BC46+BH46+BM46)/12),4)</f>
        <v>0</v>
      </c>
      <c r="BX46" s="105">
        <f t="shared" si="36"/>
        <v>0</v>
      </c>
      <c r="BY46" s="106">
        <f t="shared" si="37"/>
        <v>0</v>
      </c>
    </row>
    <row r="47" spans="1:77" ht="22.5">
      <c r="A47" s="4" t="s">
        <v>17</v>
      </c>
      <c r="B47" s="10">
        <v>470</v>
      </c>
      <c r="C47" s="75">
        <f t="shared" si="22"/>
        <v>0</v>
      </c>
      <c r="D47" s="14"/>
      <c r="E47" s="14"/>
      <c r="F47" s="14"/>
      <c r="G47" s="76"/>
      <c r="H47" s="75">
        <f t="shared" si="23"/>
        <v>0</v>
      </c>
      <c r="I47" s="14"/>
      <c r="J47" s="14"/>
      <c r="K47" s="14"/>
      <c r="L47" s="76"/>
      <c r="M47" s="72">
        <f t="shared" si="24"/>
        <v>0</v>
      </c>
      <c r="N47" s="14"/>
      <c r="O47" s="14"/>
      <c r="P47" s="14"/>
      <c r="Q47" s="14"/>
      <c r="R47" s="75">
        <f t="shared" si="25"/>
        <v>0</v>
      </c>
      <c r="S47" s="14"/>
      <c r="T47" s="14"/>
      <c r="U47" s="14"/>
      <c r="V47" s="76"/>
      <c r="W47" s="75">
        <f t="shared" si="26"/>
        <v>0</v>
      </c>
      <c r="X47" s="14"/>
      <c r="Y47" s="14"/>
      <c r="Z47" s="14"/>
      <c r="AA47" s="76"/>
      <c r="AB47" s="91">
        <f t="shared" si="27"/>
        <v>0</v>
      </c>
      <c r="AC47" s="14"/>
      <c r="AD47" s="14"/>
      <c r="AE47" s="14"/>
      <c r="AF47" s="76"/>
      <c r="AG47" s="91">
        <f t="shared" si="28"/>
        <v>0</v>
      </c>
      <c r="AH47" s="14"/>
      <c r="AI47" s="14"/>
      <c r="AJ47" s="14"/>
      <c r="AK47" s="76"/>
      <c r="AL47" s="75">
        <f t="shared" si="29"/>
        <v>0</v>
      </c>
      <c r="AM47" s="14"/>
      <c r="AN47" s="14"/>
      <c r="AO47" s="14"/>
      <c r="AP47" s="76"/>
      <c r="AQ47" s="75">
        <f t="shared" si="30"/>
        <v>0</v>
      </c>
      <c r="AR47" s="14"/>
      <c r="AS47" s="14"/>
      <c r="AT47" s="14"/>
      <c r="AU47" s="76"/>
      <c r="AV47" s="75">
        <f t="shared" si="31"/>
        <v>0</v>
      </c>
      <c r="AW47" s="14"/>
      <c r="AX47" s="14"/>
      <c r="AY47" s="14"/>
      <c r="AZ47" s="76"/>
      <c r="BA47" s="75">
        <f t="shared" si="32"/>
        <v>0</v>
      </c>
      <c r="BB47" s="14"/>
      <c r="BC47" s="14"/>
      <c r="BD47" s="14"/>
      <c r="BE47" s="76"/>
      <c r="BF47" s="75">
        <f t="shared" si="33"/>
        <v>0</v>
      </c>
      <c r="BG47" s="14"/>
      <c r="BH47" s="14"/>
      <c r="BI47" s="14"/>
      <c r="BJ47" s="76"/>
      <c r="BK47" s="75">
        <f t="shared" si="34"/>
        <v>0</v>
      </c>
      <c r="BL47" s="14"/>
      <c r="BM47" s="14"/>
      <c r="BN47" s="14"/>
      <c r="BO47" s="76"/>
      <c r="BP47" s="75">
        <f t="shared" si="35"/>
        <v>0</v>
      </c>
      <c r="BQ47" s="14"/>
      <c r="BR47" s="14"/>
      <c r="BS47" s="14"/>
      <c r="BT47" s="76"/>
      <c r="BU47" s="96">
        <f t="shared" si="21"/>
        <v>0</v>
      </c>
      <c r="BV47" s="107">
        <f>ROUND(((D47+I47+N47+S47+X47+AC47+AM47+AR47+AW47+BB47+BG47+BL47)/12),4)</f>
        <v>0</v>
      </c>
      <c r="BW47" s="105">
        <f>ROUND(((E47+J47+O47+T47+Y47+AD47+AN47+AS47+AX47+BC47+BH47+BM47)/12),4)</f>
        <v>0</v>
      </c>
      <c r="BX47" s="105">
        <f t="shared" si="36"/>
        <v>0</v>
      </c>
      <c r="BY47" s="106">
        <f t="shared" si="37"/>
        <v>0</v>
      </c>
    </row>
    <row r="48" spans="1:77" ht="12.75">
      <c r="A48" s="4" t="s">
        <v>18</v>
      </c>
      <c r="B48" s="10">
        <v>480</v>
      </c>
      <c r="C48" s="75">
        <f t="shared" si="22"/>
        <v>1.8307</v>
      </c>
      <c r="D48" s="14"/>
      <c r="E48" s="14">
        <v>0.0618</v>
      </c>
      <c r="F48" s="14">
        <v>0.8435</v>
      </c>
      <c r="G48" s="76">
        <v>0.9254</v>
      </c>
      <c r="H48" s="75">
        <f t="shared" si="23"/>
        <v>0.129</v>
      </c>
      <c r="I48" s="14"/>
      <c r="J48" s="14">
        <v>0.005</v>
      </c>
      <c r="K48" s="14">
        <v>0.06</v>
      </c>
      <c r="L48" s="76">
        <v>0.064</v>
      </c>
      <c r="M48" s="72">
        <f t="shared" si="24"/>
        <v>3.383</v>
      </c>
      <c r="N48" s="14"/>
      <c r="O48" s="14">
        <v>0.073</v>
      </c>
      <c r="P48" s="14">
        <v>0.96</v>
      </c>
      <c r="Q48" s="14">
        <v>2.35</v>
      </c>
      <c r="R48" s="75">
        <f t="shared" si="25"/>
        <v>3.383</v>
      </c>
      <c r="S48" s="14"/>
      <c r="T48" s="14">
        <v>0.08</v>
      </c>
      <c r="U48" s="14">
        <v>2.9</v>
      </c>
      <c r="V48" s="76">
        <v>0.403</v>
      </c>
      <c r="W48" s="75">
        <f t="shared" si="26"/>
        <v>3.3966000000000003</v>
      </c>
      <c r="X48" s="14"/>
      <c r="Y48" s="14">
        <v>0.08</v>
      </c>
      <c r="Z48" s="14">
        <v>1.8996</v>
      </c>
      <c r="AA48" s="76">
        <v>1.417</v>
      </c>
      <c r="AB48" s="75">
        <f t="shared" si="27"/>
        <v>3.4646</v>
      </c>
      <c r="AC48" s="14"/>
      <c r="AD48" s="14">
        <v>0.08</v>
      </c>
      <c r="AE48" s="14">
        <v>1.9</v>
      </c>
      <c r="AF48" s="76">
        <v>1.4846</v>
      </c>
      <c r="AG48" s="75">
        <f t="shared" si="28"/>
        <v>2.5978166666666667</v>
      </c>
      <c r="AH48" s="14"/>
      <c r="AI48" s="14">
        <f>(E48+J48+O48+T48+Y48+AD48)/6</f>
        <v>0.06330000000000001</v>
      </c>
      <c r="AJ48" s="14">
        <f>(F48+K48+P48+U48+Z48+AE48)/6</f>
        <v>1.4271833333333335</v>
      </c>
      <c r="AK48" s="76">
        <f>(G48+L48+Q48+V48+AA48+AF48)/6</f>
        <v>1.1073333333333333</v>
      </c>
      <c r="AL48" s="75">
        <f t="shared" si="29"/>
        <v>3.464</v>
      </c>
      <c r="AM48" s="14"/>
      <c r="AN48" s="14">
        <v>0.08</v>
      </c>
      <c r="AO48" s="14">
        <v>1.69</v>
      </c>
      <c r="AP48" s="76">
        <v>1.694</v>
      </c>
      <c r="AQ48" s="75">
        <f t="shared" si="30"/>
        <v>3.5</v>
      </c>
      <c r="AR48" s="14"/>
      <c r="AS48" s="14">
        <v>0.09</v>
      </c>
      <c r="AT48" s="14">
        <v>1.7</v>
      </c>
      <c r="AU48" s="76">
        <v>1.71</v>
      </c>
      <c r="AV48" s="75">
        <f t="shared" si="31"/>
        <v>2.169</v>
      </c>
      <c r="AW48" s="14"/>
      <c r="AX48" s="14">
        <v>0.05</v>
      </c>
      <c r="AY48" s="14">
        <v>1</v>
      </c>
      <c r="AZ48" s="76">
        <v>1.119</v>
      </c>
      <c r="BA48" s="75">
        <f t="shared" si="32"/>
        <v>3.276</v>
      </c>
      <c r="BB48" s="14"/>
      <c r="BC48" s="14">
        <v>0.069</v>
      </c>
      <c r="BD48" s="14">
        <v>2.194</v>
      </c>
      <c r="BE48" s="76">
        <v>1.013</v>
      </c>
      <c r="BF48" s="75">
        <f t="shared" si="33"/>
        <v>5.164999999999999</v>
      </c>
      <c r="BG48" s="14"/>
      <c r="BH48" s="14">
        <v>0.03</v>
      </c>
      <c r="BI48" s="14">
        <v>3.135</v>
      </c>
      <c r="BJ48" s="76">
        <v>2</v>
      </c>
      <c r="BK48" s="75">
        <f t="shared" si="34"/>
        <v>5.243</v>
      </c>
      <c r="BL48" s="14"/>
      <c r="BM48" s="14">
        <v>0.6</v>
      </c>
      <c r="BN48" s="14">
        <v>1.85</v>
      </c>
      <c r="BO48" s="76">
        <v>2.793</v>
      </c>
      <c r="BP48" s="75">
        <f t="shared" si="35"/>
        <v>3.802833333333333</v>
      </c>
      <c r="BQ48" s="14"/>
      <c r="BR48" s="14">
        <f>(AN48+AS48+AX48+BC48+BH48+BM48)/6</f>
        <v>0.15316666666666665</v>
      </c>
      <c r="BS48" s="14">
        <f>(AO48+AT48+AY48+BD48+BI48+BN48)/6</f>
        <v>1.9281666666666666</v>
      </c>
      <c r="BT48" s="76">
        <f>(AP48+AU48+AZ48+BE48+BJ48+BO48)/6</f>
        <v>1.7215</v>
      </c>
      <c r="BU48" s="96">
        <f t="shared" si="21"/>
        <v>3.2003000000000004</v>
      </c>
      <c r="BV48" s="107">
        <f>ROUND(((D48+I48+N48+S48+X48+AC48+AM48+AR48+AW48+BB48+BG48+BL48)/12),4)</f>
        <v>0</v>
      </c>
      <c r="BW48" s="105">
        <f>ROUND(((E48+J48+O48+T48+Y48+AD48+AN48+AS48+AX48+BC48+BH48+BM48)/12),4)</f>
        <v>0.1082</v>
      </c>
      <c r="BX48" s="105">
        <f t="shared" si="36"/>
        <v>1.6777</v>
      </c>
      <c r="BY48" s="106">
        <f t="shared" si="37"/>
        <v>1.4144</v>
      </c>
    </row>
    <row r="49" spans="1:77" ht="13.5" thickBot="1">
      <c r="A49" s="69" t="s">
        <v>19</v>
      </c>
      <c r="B49" s="100">
        <v>490</v>
      </c>
      <c r="C49" s="75">
        <f t="shared" si="22"/>
        <v>0</v>
      </c>
      <c r="D49" s="14"/>
      <c r="E49" s="14"/>
      <c r="F49" s="14"/>
      <c r="G49" s="76"/>
      <c r="H49" s="75">
        <f t="shared" si="23"/>
        <v>0</v>
      </c>
      <c r="I49" s="14"/>
      <c r="J49" s="14"/>
      <c r="K49" s="14"/>
      <c r="L49" s="76"/>
      <c r="M49" s="72">
        <f t="shared" si="24"/>
        <v>0</v>
      </c>
      <c r="N49" s="14"/>
      <c r="O49" s="14"/>
      <c r="P49" s="14"/>
      <c r="Q49" s="14"/>
      <c r="R49" s="75">
        <f t="shared" si="25"/>
        <v>0</v>
      </c>
      <c r="S49" s="14"/>
      <c r="T49" s="14"/>
      <c r="U49" s="14"/>
      <c r="V49" s="76"/>
      <c r="W49" s="75">
        <f t="shared" si="26"/>
        <v>0</v>
      </c>
      <c r="X49" s="14"/>
      <c r="Y49" s="14"/>
      <c r="Z49" s="14"/>
      <c r="AA49" s="76"/>
      <c r="AB49" s="75">
        <f t="shared" si="27"/>
        <v>0</v>
      </c>
      <c r="AC49" s="14"/>
      <c r="AD49" s="14"/>
      <c r="AE49" s="14"/>
      <c r="AF49" s="76"/>
      <c r="AG49" s="75">
        <f t="shared" si="28"/>
        <v>0</v>
      </c>
      <c r="AH49" s="14"/>
      <c r="AI49" s="14"/>
      <c r="AJ49" s="14"/>
      <c r="AK49" s="76"/>
      <c r="AL49" s="75">
        <f t="shared" si="29"/>
        <v>0</v>
      </c>
      <c r="AM49" s="14"/>
      <c r="AN49" s="14"/>
      <c r="AO49" s="14"/>
      <c r="AP49" s="76"/>
      <c r="AQ49" s="75">
        <f t="shared" si="30"/>
        <v>0</v>
      </c>
      <c r="AR49" s="14"/>
      <c r="AS49" s="14"/>
      <c r="AT49" s="14"/>
      <c r="AU49" s="76"/>
      <c r="AV49" s="75">
        <f t="shared" si="31"/>
        <v>0</v>
      </c>
      <c r="AW49" s="14"/>
      <c r="AX49" s="14"/>
      <c r="AY49" s="14"/>
      <c r="AZ49" s="76"/>
      <c r="BA49" s="75">
        <f t="shared" si="32"/>
        <v>0</v>
      </c>
      <c r="BB49" s="14"/>
      <c r="BC49" s="14"/>
      <c r="BD49" s="14"/>
      <c r="BE49" s="76"/>
      <c r="BF49" s="75">
        <f t="shared" si="33"/>
        <v>0</v>
      </c>
      <c r="BG49" s="14"/>
      <c r="BH49" s="14"/>
      <c r="BI49" s="14"/>
      <c r="BJ49" s="76"/>
      <c r="BK49" s="75">
        <f t="shared" si="34"/>
        <v>0</v>
      </c>
      <c r="BL49" s="14"/>
      <c r="BM49" s="14"/>
      <c r="BN49" s="14"/>
      <c r="BO49" s="76"/>
      <c r="BP49" s="75">
        <f t="shared" si="35"/>
        <v>0</v>
      </c>
      <c r="BQ49" s="14"/>
      <c r="BR49" s="14"/>
      <c r="BS49" s="14"/>
      <c r="BT49" s="76"/>
      <c r="BU49" s="101">
        <f t="shared" si="21"/>
        <v>0</v>
      </c>
      <c r="BV49" s="108">
        <f>ROUND(((D49+I49+N49+S49+X49+AC49+AM49+AR49+AW49+BB49+BG49+BL49)/12),4)</f>
        <v>0</v>
      </c>
      <c r="BW49" s="109">
        <f>ROUND(((E49+J49+O49+T49+Y49+AD49+AN49+AS49+AX49+BC49+BH49+BM49)/12),4)</f>
        <v>0</v>
      </c>
      <c r="BX49" s="105">
        <f t="shared" si="36"/>
        <v>0</v>
      </c>
      <c r="BY49" s="106">
        <f t="shared" si="37"/>
        <v>0</v>
      </c>
    </row>
    <row r="50" spans="1:77" ht="13.5" thickBot="1">
      <c r="A50" s="131" t="s">
        <v>20</v>
      </c>
      <c r="B50" s="132">
        <v>500</v>
      </c>
      <c r="C50" s="133">
        <f t="shared" si="22"/>
        <v>0</v>
      </c>
      <c r="D50" s="134">
        <f>(D30+D34+D46)-(D39+D44+D45+D47+D48)</f>
        <v>0</v>
      </c>
      <c r="E50" s="134">
        <f>(E30+E34+E46)-(E39+E44+E45+E47+E48)</f>
        <v>0</v>
      </c>
      <c r="F50" s="134">
        <f>(F30+F34+F46)-(F39+F44+F45+F47+F48)</f>
        <v>0</v>
      </c>
      <c r="G50" s="135">
        <f>(G30+G34+G46)-(G39+G44+G45+G47+G48)</f>
        <v>0</v>
      </c>
      <c r="H50" s="133">
        <f t="shared" si="23"/>
        <v>0</v>
      </c>
      <c r="I50" s="134">
        <f>(I30+I34+I46)-(I39+I44+I45+I47+I48)</f>
        <v>0</v>
      </c>
      <c r="J50" s="134">
        <f>(J30+J34+J46)-(J39+J44+J45+J47+J48)</f>
        <v>0</v>
      </c>
      <c r="K50" s="134">
        <f>(K30+K34+K46)-(K39+K44+K45+K47+K48)</f>
        <v>0</v>
      </c>
      <c r="L50" s="135">
        <f>(L30+L34+L46)-(L39+L44+L45+L47+L48)</f>
        <v>0</v>
      </c>
      <c r="M50" s="136">
        <f t="shared" si="24"/>
        <v>0</v>
      </c>
      <c r="N50" s="134">
        <f>(N30+N34+N46)-(N39+N44+N45+N47+N48)</f>
        <v>0</v>
      </c>
      <c r="O50" s="134">
        <f>(O30+O34+O46)-(O39+O44+O45+O47+O48)</f>
        <v>0</v>
      </c>
      <c r="P50" s="134">
        <f>(P30+P34+P46)-(P39+P44+P45+P47+P48)</f>
        <v>0</v>
      </c>
      <c r="Q50" s="134">
        <f>(Q30+Q34+Q46)-(Q39+Q44+Q45+Q47+Q48)</f>
        <v>0</v>
      </c>
      <c r="R50" s="133">
        <f t="shared" si="25"/>
        <v>0</v>
      </c>
      <c r="S50" s="134">
        <f>(S30+S34+S46)-(S39+S44+S45+S47+S48)</f>
        <v>0</v>
      </c>
      <c r="T50" s="134">
        <f>(T30+T34+T46)-(T39+T44+T45+T47+T48)</f>
        <v>0</v>
      </c>
      <c r="U50" s="134">
        <f>(U30+U34+U46)-(U39+U44+U45+U47+U48)</f>
        <v>0</v>
      </c>
      <c r="V50" s="135">
        <f>(V30+V34+V46)-(V39+V44+V45+V47+V48)</f>
        <v>0</v>
      </c>
      <c r="W50" s="133">
        <f t="shared" si="26"/>
        <v>0</v>
      </c>
      <c r="X50" s="134">
        <f>(X30+X34+X46)-(X39+X44+X45+X47+X48)</f>
        <v>0</v>
      </c>
      <c r="Y50" s="134">
        <f>(Y30+Y34+Y46)-(Y39+Y44+Y45+Y47+Y48)</f>
        <v>0</v>
      </c>
      <c r="Z50" s="134">
        <f>(Z30+Z34+Z46)-(Z39+Z44+Z45+Z47+Z48)</f>
        <v>0</v>
      </c>
      <c r="AA50" s="135">
        <f>(AA30+AA34+AA46)-(AA39+AA44+AA45+AA47+AA48)</f>
        <v>0</v>
      </c>
      <c r="AB50" s="133">
        <f t="shared" si="27"/>
        <v>0</v>
      </c>
      <c r="AC50" s="134">
        <f>(AC30+AC34+AC46)-(AC39+AC44+AC45+AC47+AC48)</f>
        <v>0</v>
      </c>
      <c r="AD50" s="134">
        <f>(AD30+AD34+AD46)-(AD39+AD44+AD45+AD47+AD48)</f>
        <v>0</v>
      </c>
      <c r="AE50" s="134">
        <f>(AE30+AE34+AE46)-(AE39+AE44+AE45+AE47+AE48)</f>
        <v>0</v>
      </c>
      <c r="AF50" s="135">
        <f>(AF30+AF34+AF46)-(AF39+AF44+AF45+AF47+AF48)</f>
        <v>0</v>
      </c>
      <c r="AG50" s="133">
        <f t="shared" si="28"/>
        <v>0</v>
      </c>
      <c r="AH50" s="134">
        <f>(AH30+AH34+AH46)-(AH39+AH44+AH45+AH47+AH48)</f>
        <v>0</v>
      </c>
      <c r="AI50" s="134">
        <f>(AI30+AI34+AI46)-(AI39+AI44+AI45+AI47+AI48)</f>
        <v>0</v>
      </c>
      <c r="AJ50" s="134">
        <f>(AJ30+AJ34+AJ46)-(AJ39+AJ44+AJ45+AJ47+AJ48)</f>
        <v>0</v>
      </c>
      <c r="AK50" s="135">
        <f>(AK30+AK34+AK46)-(AK39+AK44+AK45+AK47+AK48)</f>
        <v>0</v>
      </c>
      <c r="AL50" s="133">
        <f t="shared" si="29"/>
        <v>0</v>
      </c>
      <c r="AM50" s="134">
        <f>(AM30+AM34+AM46)-(AM39+AM44+AM45+AM47+AM48)</f>
        <v>0</v>
      </c>
      <c r="AN50" s="134">
        <f>(AN30+AN34+AN46)-(AN39+AN44+AN45+AN47+AN48)</f>
        <v>0</v>
      </c>
      <c r="AO50" s="134">
        <f>(AO30+AO34+AO46)-(AO39+AO44+AO45+AO47+AO48)</f>
        <v>0</v>
      </c>
      <c r="AP50" s="135">
        <f>(AP30+AP34+AP46)-(AP39+AP44+AP45+AP47+AP48)</f>
        <v>0</v>
      </c>
      <c r="AQ50" s="133">
        <f t="shared" si="30"/>
        <v>0</v>
      </c>
      <c r="AR50" s="134">
        <f>(AR30+AR34+AR46)-(AR39+AR44+AR45+AR47+AR48)</f>
        <v>0</v>
      </c>
      <c r="AS50" s="134">
        <f>(AS30+AS34+AS46)-(AS39+AS44+AS45+AS47+AS48)</f>
        <v>0</v>
      </c>
      <c r="AT50" s="134">
        <f>(AT30+AT34+AT46)-(AT39+AT44+AT45+AT47+AT48)</f>
        <v>0</v>
      </c>
      <c r="AU50" s="135">
        <f>(AU30+AU34+AU46)-(AU39+AU44+AU45+AU47+AU48)</f>
        <v>0</v>
      </c>
      <c r="AV50" s="133">
        <f t="shared" si="31"/>
        <v>0</v>
      </c>
      <c r="AW50" s="134">
        <f>(AW30+AW34+AW46)-(AW39+AW44+AW45+AW47+AW48)</f>
        <v>0</v>
      </c>
      <c r="AX50" s="134">
        <f>(AX30+AX34+AX46)-(AX39+AX44+AX45+AX47+AX48)</f>
        <v>0</v>
      </c>
      <c r="AY50" s="134">
        <f>(AY30+AY34+AY46)-(AY39+AY44+AY45+AY47+AY48)</f>
        <v>0</v>
      </c>
      <c r="AZ50" s="135">
        <f>(AZ30+AZ34+AZ46)-(AZ39+AZ44+AZ45+AZ47+AZ48)</f>
        <v>0</v>
      </c>
      <c r="BA50" s="133">
        <f t="shared" si="32"/>
        <v>0</v>
      </c>
      <c r="BB50" s="134">
        <f>(BB30+BB34+BB46)-(BB39+BB44+BB45+BB47+BB48)</f>
        <v>0</v>
      </c>
      <c r="BC50" s="134">
        <f>(BC30+BC34+BC46)-(BC39+BC44+BC45+BC47+BC48)</f>
        <v>0</v>
      </c>
      <c r="BD50" s="134">
        <f>(BD30+BD34+BD46)-(BD39+BD44+BD45+BD47+BD48)</f>
        <v>0</v>
      </c>
      <c r="BE50" s="135">
        <f>(BE30+BE34+BE46)-(BE39+BE44+BE45+BE47+BE48)</f>
        <v>0</v>
      </c>
      <c r="BF50" s="133">
        <f t="shared" si="33"/>
        <v>0</v>
      </c>
      <c r="BG50" s="134">
        <f>(BG30+BG34+BG46)-(BG39+BG44+BG45+BG47+BG48)</f>
        <v>0</v>
      </c>
      <c r="BH50" s="134">
        <f>(BH30+BH34+BH46)-(BH39+BH44+BH45+BH47+BH48)</f>
        <v>0</v>
      </c>
      <c r="BI50" s="134">
        <f>(BI30+BI34+BI46)-(BI39+BI44+BI45+BI47+BI48)</f>
        <v>0</v>
      </c>
      <c r="BJ50" s="135">
        <f>(BJ30+BJ34+BJ46)-(BJ39+BJ44+BJ45+BJ47+BJ48)</f>
        <v>0</v>
      </c>
      <c r="BK50" s="133">
        <f t="shared" si="34"/>
        <v>0</v>
      </c>
      <c r="BL50" s="134">
        <f>(BL30+BL34+BL46)-(BL39+BL44+BL45+BL47+BL48)</f>
        <v>0</v>
      </c>
      <c r="BM50" s="134">
        <f>(BM30+BM34+BM46)-(BM39+BM44+BM45+BM47+BM48)</f>
        <v>0</v>
      </c>
      <c r="BN50" s="134">
        <f>(BN30+BN34+BN46)-(BN39+BN44+BN45+BN47+BN48)</f>
        <v>0</v>
      </c>
      <c r="BO50" s="135">
        <f>(BO30+BO34+BO46)-(BO39+BO44+BO45+BO47+BO48)</f>
        <v>0</v>
      </c>
      <c r="BP50" s="133">
        <f t="shared" si="35"/>
        <v>0</v>
      </c>
      <c r="BQ50" s="134">
        <f>(BQ30+BQ34+BQ46)-(BQ39+BQ44+BQ45+BQ47+BQ48)</f>
        <v>0</v>
      </c>
      <c r="BR50" s="134">
        <f>(BR30+BR34+BR46)-(BR39+BR44+BR45+BR47+BR48)</f>
        <v>0</v>
      </c>
      <c r="BS50" s="134">
        <f>(BS30+BS34+BS46)-(BS39+BS44+BS45+BS47+BS48)</f>
        <v>0</v>
      </c>
      <c r="BT50" s="135">
        <f>(BT30+BT34+BT46)-(BT39+BT44+BT45+BT47+BT48)</f>
        <v>0</v>
      </c>
      <c r="BU50" s="137">
        <f>SUM(BV50:BY50)</f>
        <v>0</v>
      </c>
      <c r="BV50" s="138">
        <f>ROUND(((D50+I50+N50+S50+X50+AC50+AM50+AR50+AW50+BB50+BG50+BL50)/12),4)</f>
        <v>0</v>
      </c>
      <c r="BW50" s="139">
        <f>ROUND(((E50+J50+O50+T50+Y50+AD50+AN50+AS50+AX50+BC50+BH50+BM50)/12),4)</f>
        <v>0</v>
      </c>
      <c r="BX50" s="139">
        <f>ROUND(((F50+K50+P50+U50+Z50+AE50+AO50+AT50+AY50+BD50+BI50+BN50)/12),4)</f>
        <v>0</v>
      </c>
      <c r="BY50" s="140">
        <f>ROUND(((G50+L50+Q50+V50+AA50+AF50+AP50+AU50+AZ50+BE50+BJ50+BO50)/12),4)</f>
        <v>0</v>
      </c>
    </row>
    <row r="51" spans="1:77" ht="13.5" thickBot="1">
      <c r="A51" s="118" t="s">
        <v>32</v>
      </c>
      <c r="B51" s="119"/>
      <c r="C51" s="56"/>
      <c r="D51" s="57"/>
      <c r="E51" s="57"/>
      <c r="F51" s="57"/>
      <c r="G51" s="58"/>
      <c r="H51" s="56"/>
      <c r="I51" s="57"/>
      <c r="J51" s="57"/>
      <c r="K51" s="57"/>
      <c r="L51" s="58"/>
      <c r="M51" s="57"/>
      <c r="N51" s="57"/>
      <c r="O51" s="57"/>
      <c r="P51" s="57"/>
      <c r="Q51" s="57"/>
      <c r="R51" s="56"/>
      <c r="S51" s="57"/>
      <c r="T51" s="57"/>
      <c r="U51" s="57"/>
      <c r="V51" s="58"/>
      <c r="W51" s="56"/>
      <c r="X51" s="57"/>
      <c r="Y51" s="57"/>
      <c r="Z51" s="57"/>
      <c r="AA51" s="58"/>
      <c r="AB51" s="56"/>
      <c r="AC51" s="57"/>
      <c r="AD51" s="57"/>
      <c r="AE51" s="57"/>
      <c r="AF51" s="58"/>
      <c r="AG51" s="56"/>
      <c r="AH51" s="57"/>
      <c r="AI51" s="57"/>
      <c r="AJ51" s="57"/>
      <c r="AK51" s="58"/>
      <c r="AL51" s="56"/>
      <c r="AM51" s="57"/>
      <c r="AN51" s="57"/>
      <c r="AO51" s="57"/>
      <c r="AP51" s="58"/>
      <c r="AQ51" s="56"/>
      <c r="AR51" s="57"/>
      <c r="AS51" s="57"/>
      <c r="AT51" s="57"/>
      <c r="AU51" s="58"/>
      <c r="AV51" s="56"/>
      <c r="AW51" s="57"/>
      <c r="AX51" s="57"/>
      <c r="AY51" s="57"/>
      <c r="AZ51" s="58"/>
      <c r="BA51" s="56"/>
      <c r="BB51" s="57"/>
      <c r="BC51" s="57"/>
      <c r="BD51" s="57"/>
      <c r="BE51" s="58"/>
      <c r="BF51" s="56"/>
      <c r="BG51" s="57"/>
      <c r="BH51" s="57"/>
      <c r="BI51" s="57"/>
      <c r="BJ51" s="58"/>
      <c r="BK51" s="56"/>
      <c r="BL51" s="57"/>
      <c r="BM51" s="57"/>
      <c r="BN51" s="57"/>
      <c r="BO51" s="58"/>
      <c r="BP51" s="56"/>
      <c r="BQ51" s="57"/>
      <c r="BR51" s="57"/>
      <c r="BS51" s="57"/>
      <c r="BT51" s="58"/>
      <c r="BU51" s="95">
        <f t="shared" si="21"/>
        <v>0</v>
      </c>
      <c r="BV51" s="59">
        <f>ROUND(((D51+I51+N51+S51+X51+AC51+AM51+AR51+AW51+BB51+BG51+BL51)/12),4)</f>
        <v>0</v>
      </c>
      <c r="BW51" s="60">
        <f>ROUND(((E51+J51+O51+T51+Y51+AD51+AN51+AS51+AX51+BC51+BH51+BM51)/12),4)</f>
        <v>0</v>
      </c>
      <c r="BX51" s="60">
        <f>ROUND(((F51+K51+P51+U51+Z51+AE51+AO51+AT51+AY51+BD51+BI51+BN51)/12),4)</f>
        <v>0</v>
      </c>
      <c r="BY51" s="61">
        <f>ROUND(((G51+L51+Q51+V51+AA51+AF51+AP51+AU51+AZ51+BE51+BJ51+BO51)/12),4)</f>
        <v>0</v>
      </c>
    </row>
    <row r="52" spans="1:247" s="18" customFormat="1" ht="12.75">
      <c r="A52" s="54" t="s">
        <v>29</v>
      </c>
      <c r="B52" s="55">
        <v>600</v>
      </c>
      <c r="C52" s="74">
        <f>SUM(D52:G52)</f>
        <v>15</v>
      </c>
      <c r="D52" s="33"/>
      <c r="E52" s="33">
        <v>0.015</v>
      </c>
      <c r="F52" s="33">
        <v>4.305</v>
      </c>
      <c r="G52" s="78">
        <v>10.68</v>
      </c>
      <c r="H52" s="92">
        <f>SUM(I52:L52)</f>
        <v>14.95</v>
      </c>
      <c r="I52" s="33"/>
      <c r="J52" s="33">
        <v>0.015</v>
      </c>
      <c r="K52" s="33">
        <v>4.291</v>
      </c>
      <c r="L52" s="78">
        <v>10.644</v>
      </c>
      <c r="M52" s="90">
        <f>SUM(N52:Q52)</f>
        <v>14.85</v>
      </c>
      <c r="N52" s="33"/>
      <c r="O52" s="33">
        <v>0.015</v>
      </c>
      <c r="P52" s="33">
        <v>4.262</v>
      </c>
      <c r="Q52" s="33">
        <v>10.573</v>
      </c>
      <c r="R52" s="92">
        <f>SUM(S52:V52)</f>
        <v>14.75</v>
      </c>
      <c r="S52" s="33"/>
      <c r="T52" s="33">
        <v>0.015</v>
      </c>
      <c r="U52" s="33">
        <v>4.234</v>
      </c>
      <c r="V52" s="78">
        <v>10.501</v>
      </c>
      <c r="W52" s="92">
        <f>SUM(X52:AA52)</f>
        <v>14.6547</v>
      </c>
      <c r="X52" s="33"/>
      <c r="Y52" s="33">
        <v>0.015</v>
      </c>
      <c r="Z52" s="33">
        <v>4.2017</v>
      </c>
      <c r="AA52" s="78">
        <v>10.438</v>
      </c>
      <c r="AB52" s="92">
        <f>SUM(AC52:AF52)</f>
        <v>14.463999999999999</v>
      </c>
      <c r="AC52" s="33"/>
      <c r="AD52" s="33">
        <v>0.014</v>
      </c>
      <c r="AE52" s="33">
        <v>4.151</v>
      </c>
      <c r="AF52" s="78">
        <v>10.299</v>
      </c>
      <c r="AG52" s="92">
        <f>SUM(AH52:AK52)</f>
        <v>14.778116666666666</v>
      </c>
      <c r="AH52" s="33"/>
      <c r="AI52" s="33">
        <f aca="true" t="shared" si="40" ref="AI52:AK53">(E52+J52+O52+T52+Y52+AD52)/6</f>
        <v>0.014833333333333332</v>
      </c>
      <c r="AJ52" s="33">
        <f t="shared" si="40"/>
        <v>4.240783333333333</v>
      </c>
      <c r="AK52" s="78">
        <f t="shared" si="40"/>
        <v>10.522499999999999</v>
      </c>
      <c r="AL52" s="74">
        <f>SUM(AM52:AP52)</f>
        <v>14</v>
      </c>
      <c r="AM52" s="33"/>
      <c r="AN52" s="33">
        <v>0.014</v>
      </c>
      <c r="AO52" s="33">
        <v>4.256</v>
      </c>
      <c r="AP52" s="78">
        <v>9.73</v>
      </c>
      <c r="AQ52" s="74">
        <f>SUM(AR52:AU52)</f>
        <v>14.399999999999999</v>
      </c>
      <c r="AR52" s="33"/>
      <c r="AS52" s="33">
        <v>0.014</v>
      </c>
      <c r="AT52" s="33">
        <v>4.378</v>
      </c>
      <c r="AU52" s="78">
        <v>10.008</v>
      </c>
      <c r="AV52" s="74">
        <f>SUM(AW52:AZ52)</f>
        <v>14.7</v>
      </c>
      <c r="AW52" s="33"/>
      <c r="AX52" s="33">
        <v>0.015</v>
      </c>
      <c r="AY52" s="33">
        <v>4.469</v>
      </c>
      <c r="AZ52" s="78">
        <v>10.216</v>
      </c>
      <c r="BA52" s="74">
        <f>SUM(BB52:BE52)</f>
        <v>14.75</v>
      </c>
      <c r="BB52" s="33"/>
      <c r="BC52" s="33">
        <v>0.015</v>
      </c>
      <c r="BD52" s="33">
        <v>4.484</v>
      </c>
      <c r="BE52" s="78">
        <v>10.251</v>
      </c>
      <c r="BF52" s="74">
        <f>SUM(BG52:BJ52)</f>
        <v>14.85</v>
      </c>
      <c r="BG52" s="33"/>
      <c r="BH52" s="33">
        <v>0.015</v>
      </c>
      <c r="BI52" s="33">
        <v>4.514</v>
      </c>
      <c r="BJ52" s="78">
        <v>10.321</v>
      </c>
      <c r="BK52" s="74">
        <f>SUM(BL52:BO52)</f>
        <v>14.93</v>
      </c>
      <c r="BL52" s="33"/>
      <c r="BM52" s="33">
        <v>0.015</v>
      </c>
      <c r="BN52" s="33">
        <v>4.539</v>
      </c>
      <c r="BO52" s="78">
        <v>10.376</v>
      </c>
      <c r="BP52" s="74">
        <f>SUM(BQ52:BT52)</f>
        <v>14.605</v>
      </c>
      <c r="BQ52" s="33"/>
      <c r="BR52" s="33">
        <f aca="true" t="shared" si="41" ref="BR52:BT53">(AN52+AS52+AX52+BC52+BH52+BM52)/6</f>
        <v>0.014666666666666666</v>
      </c>
      <c r="BS52" s="33">
        <f t="shared" si="41"/>
        <v>4.44</v>
      </c>
      <c r="BT52" s="78">
        <f t="shared" si="41"/>
        <v>10.150333333333332</v>
      </c>
      <c r="BU52" s="97">
        <f t="shared" si="21"/>
        <v>14.6916</v>
      </c>
      <c r="BV52" s="111">
        <f>ROUND(((D52+I52+N52+S52+X52+AC52+AM52+AR52+AW52+BB52+BG52+BL52)/12),4)</f>
        <v>0</v>
      </c>
      <c r="BW52" s="103">
        <f>ROUND(((E52+J52+O52+T52+Y52+AD52+AN52+AS52+AX52+BC52+BH52+BM52)/12),4)</f>
        <v>0.0148</v>
      </c>
      <c r="BX52" s="103">
        <f>ROUND(((F52+K52+P52+U52+Z52+AE52+AO52+AT52+AY52+BD52+BI52+BN52)/12),4)</f>
        <v>4.3404</v>
      </c>
      <c r="BY52" s="104">
        <f>ROUND(((G52+L52+Q52+V52+AA52+AF52+AP52+AU52+AZ52+BE52+BJ52+BO52)/12),4)</f>
        <v>10.3364</v>
      </c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</row>
    <row r="53" spans="1:77" ht="12.75">
      <c r="A53" s="2" t="s">
        <v>30</v>
      </c>
      <c r="B53" s="7">
        <v>610</v>
      </c>
      <c r="C53" s="75">
        <f>SUM(D53:G53)</f>
        <v>22.143</v>
      </c>
      <c r="D53" s="14"/>
      <c r="E53" s="14">
        <v>0.024</v>
      </c>
      <c r="F53" s="14">
        <v>9.442</v>
      </c>
      <c r="G53" s="76">
        <v>12.677</v>
      </c>
      <c r="H53" s="75">
        <f>SUM(I53:L53)</f>
        <v>22.143</v>
      </c>
      <c r="I53" s="14"/>
      <c r="J53" s="14">
        <v>0.024</v>
      </c>
      <c r="K53" s="14">
        <v>9.442</v>
      </c>
      <c r="L53" s="76">
        <v>12.677</v>
      </c>
      <c r="M53" s="72">
        <f>SUM(N53:Q53)</f>
        <v>22.143</v>
      </c>
      <c r="N53" s="14"/>
      <c r="O53" s="14">
        <v>0.024</v>
      </c>
      <c r="P53" s="14">
        <v>9.442</v>
      </c>
      <c r="Q53" s="14">
        <v>12.677</v>
      </c>
      <c r="R53" s="75">
        <f>SUM(S53:V53)</f>
        <v>22.143</v>
      </c>
      <c r="S53" s="14"/>
      <c r="T53" s="14">
        <v>0.024</v>
      </c>
      <c r="U53" s="14">
        <v>9.442</v>
      </c>
      <c r="V53" s="76">
        <v>12.677</v>
      </c>
      <c r="W53" s="75">
        <f>SUM(X53:AA53)</f>
        <v>22.143</v>
      </c>
      <c r="X53" s="14"/>
      <c r="Y53" s="14">
        <v>0.024</v>
      </c>
      <c r="Z53" s="14">
        <v>9.442</v>
      </c>
      <c r="AA53" s="76">
        <v>12.677</v>
      </c>
      <c r="AB53" s="75">
        <f>SUM(AC53:AF53)</f>
        <v>22.143</v>
      </c>
      <c r="AC53" s="14"/>
      <c r="AD53" s="14">
        <v>0.024</v>
      </c>
      <c r="AE53" s="14">
        <v>9.442</v>
      </c>
      <c r="AF53" s="76">
        <v>12.677</v>
      </c>
      <c r="AG53" s="75">
        <f>SUM(AH53:AK53)</f>
        <v>22.143</v>
      </c>
      <c r="AH53" s="14"/>
      <c r="AI53" s="14">
        <f t="shared" si="40"/>
        <v>0.023999999999999997</v>
      </c>
      <c r="AJ53" s="14">
        <f t="shared" si="40"/>
        <v>9.442</v>
      </c>
      <c r="AK53" s="76">
        <f t="shared" si="40"/>
        <v>12.677</v>
      </c>
      <c r="AL53" s="75">
        <f>SUM(AM53:AP53)</f>
        <v>22.143</v>
      </c>
      <c r="AM53" s="14"/>
      <c r="AN53" s="14">
        <v>0.024</v>
      </c>
      <c r="AO53" s="14">
        <v>9.442</v>
      </c>
      <c r="AP53" s="76">
        <v>12.677</v>
      </c>
      <c r="AQ53" s="75">
        <f>SUM(AR53:AU53)</f>
        <v>22.143</v>
      </c>
      <c r="AR53" s="14"/>
      <c r="AS53" s="14">
        <v>0.024</v>
      </c>
      <c r="AT53" s="14">
        <v>9.442</v>
      </c>
      <c r="AU53" s="76">
        <v>12.677</v>
      </c>
      <c r="AV53" s="75">
        <f>SUM(AW53:AZ53)</f>
        <v>22.143</v>
      </c>
      <c r="AW53" s="14"/>
      <c r="AX53" s="14">
        <v>0.024</v>
      </c>
      <c r="AY53" s="14">
        <v>9.442</v>
      </c>
      <c r="AZ53" s="76">
        <v>12.677</v>
      </c>
      <c r="BA53" s="75">
        <f>SUM(BB53:BE53)</f>
        <v>22.143</v>
      </c>
      <c r="BB53" s="14"/>
      <c r="BC53" s="14">
        <v>0.024</v>
      </c>
      <c r="BD53" s="14">
        <v>9.442</v>
      </c>
      <c r="BE53" s="76">
        <v>12.677</v>
      </c>
      <c r="BF53" s="75">
        <f>SUM(BG53:BJ53)</f>
        <v>22.143</v>
      </c>
      <c r="BG53" s="14"/>
      <c r="BH53" s="14">
        <v>0.024</v>
      </c>
      <c r="BI53" s="14">
        <v>9.442</v>
      </c>
      <c r="BJ53" s="76">
        <v>12.677</v>
      </c>
      <c r="BK53" s="75">
        <f>SUM(BL53:BO53)</f>
        <v>22.143</v>
      </c>
      <c r="BL53" s="14"/>
      <c r="BM53" s="14">
        <v>0.024</v>
      </c>
      <c r="BN53" s="14">
        <v>9.442</v>
      </c>
      <c r="BO53" s="76">
        <v>12.677</v>
      </c>
      <c r="BP53" s="75">
        <f>SUM(BQ53:BT53)</f>
        <v>22.143</v>
      </c>
      <c r="BQ53" s="14"/>
      <c r="BR53" s="14">
        <f t="shared" si="41"/>
        <v>0.023999999999999997</v>
      </c>
      <c r="BS53" s="14">
        <f t="shared" si="41"/>
        <v>9.442</v>
      </c>
      <c r="BT53" s="76">
        <f t="shared" si="41"/>
        <v>12.677</v>
      </c>
      <c r="BU53" s="96">
        <f t="shared" si="21"/>
        <v>22.143</v>
      </c>
      <c r="BV53" s="107">
        <f>ROUND(((D53+I53+N53+S53+X53+AC53+AM53+AR53+AW53+BB53+BG53+BL53)/12),4)</f>
        <v>0</v>
      </c>
      <c r="BW53" s="105">
        <f>ROUND(((E53+J53+O53+T53+Y53+AD53+AN53+AS53+AX53+BC53+BH53+BM53)/12),4)</f>
        <v>0.024</v>
      </c>
      <c r="BX53" s="105">
        <f>ROUND(((F53+K53+P53+U53+Z53+AE53+AO53+AT53+AY53+BD53+BI53+BN53)/12),4)</f>
        <v>9.442</v>
      </c>
      <c r="BY53" s="106">
        <f>ROUND(((G53+L53+Q53+V53+AA53+AF53+AP53+AU53+AZ53+BE53+BJ53+BO53)/12),4)</f>
        <v>12.677</v>
      </c>
    </row>
    <row r="54" spans="1:77" ht="13.5" thickBot="1">
      <c r="A54" s="62" t="s">
        <v>31</v>
      </c>
      <c r="B54" s="63">
        <v>620</v>
      </c>
      <c r="C54" s="79">
        <f>SUM(D54:G54)</f>
        <v>0</v>
      </c>
      <c r="D54" s="42"/>
      <c r="E54" s="42"/>
      <c r="F54" s="42"/>
      <c r="G54" s="43"/>
      <c r="H54" s="75">
        <f>SUM(I54:L54)</f>
        <v>0</v>
      </c>
      <c r="I54" s="13"/>
      <c r="J54" s="13"/>
      <c r="K54" s="13"/>
      <c r="L54" s="39"/>
      <c r="M54" s="72">
        <f>SUM(N54:Q54)</f>
        <v>0</v>
      </c>
      <c r="N54" s="13"/>
      <c r="O54" s="13"/>
      <c r="P54" s="13"/>
      <c r="Q54" s="13"/>
      <c r="R54" s="75">
        <f>SUM(S54:V54)</f>
        <v>0</v>
      </c>
      <c r="S54" s="13"/>
      <c r="T54" s="13"/>
      <c r="U54" s="13"/>
      <c r="V54" s="39"/>
      <c r="W54" s="75">
        <f>SUM(X54:AA54)</f>
        <v>0</v>
      </c>
      <c r="X54" s="13"/>
      <c r="Y54" s="13"/>
      <c r="Z54" s="13"/>
      <c r="AA54" s="39"/>
      <c r="AB54" s="75">
        <f>SUM(AC54:AF54)</f>
        <v>0</v>
      </c>
      <c r="AC54" s="13"/>
      <c r="AD54" s="13"/>
      <c r="AE54" s="13"/>
      <c r="AF54" s="39"/>
      <c r="AG54" s="75">
        <f>SUM(AH54:AK54)</f>
        <v>0</v>
      </c>
      <c r="AH54" s="13"/>
      <c r="AI54" s="13"/>
      <c r="AJ54" s="13"/>
      <c r="AK54" s="39"/>
      <c r="AL54" s="75">
        <f>SUM(AM54:AP54)</f>
        <v>0</v>
      </c>
      <c r="AM54" s="13"/>
      <c r="AN54" s="13"/>
      <c r="AO54" s="13"/>
      <c r="AP54" s="39"/>
      <c r="AQ54" s="75">
        <f>SUM(AR54:AU54)</f>
        <v>0</v>
      </c>
      <c r="AR54" s="13"/>
      <c r="AS54" s="13"/>
      <c r="AT54" s="13"/>
      <c r="AU54" s="39"/>
      <c r="AV54" s="75">
        <f>SUM(AW54:AZ54)</f>
        <v>0</v>
      </c>
      <c r="AW54" s="13"/>
      <c r="AX54" s="13"/>
      <c r="AY54" s="13"/>
      <c r="AZ54" s="39"/>
      <c r="BA54" s="75">
        <f>SUM(BB54:BE54)</f>
        <v>0</v>
      </c>
      <c r="BB54" s="13"/>
      <c r="BC54" s="13"/>
      <c r="BD54" s="13"/>
      <c r="BE54" s="39"/>
      <c r="BF54" s="75">
        <f>SUM(BG54:BJ54)</f>
        <v>0</v>
      </c>
      <c r="BG54" s="13"/>
      <c r="BH54" s="13"/>
      <c r="BI54" s="13"/>
      <c r="BJ54" s="39"/>
      <c r="BK54" s="75">
        <f>SUM(BL54:BO54)</f>
        <v>0</v>
      </c>
      <c r="BL54" s="13"/>
      <c r="BM54" s="13"/>
      <c r="BN54" s="13"/>
      <c r="BO54" s="39"/>
      <c r="BP54" s="75">
        <f>SUM(BQ54:BT54)</f>
        <v>0</v>
      </c>
      <c r="BQ54" s="13"/>
      <c r="BR54" s="13"/>
      <c r="BS54" s="13"/>
      <c r="BT54" s="39"/>
      <c r="BU54" s="98">
        <f t="shared" si="21"/>
        <v>0</v>
      </c>
      <c r="BV54" s="108">
        <f>ROUND(((D54+I54+N54+S54+X54+AC54+AM54+AR54+AW54+BB54+BG54+BL54)/12),4)</f>
        <v>0</v>
      </c>
      <c r="BW54" s="109">
        <f>ROUND(((E54+J54+O54+T54+Y54+AD54+AN54+AS54+AX54+BC54+BH54+BM54)/12),4)</f>
        <v>0</v>
      </c>
      <c r="BX54" s="109">
        <f>ROUND(((F54+K54+P54+U54+Z54+AE54+AO54+AT54+AY54+BD54+BI54+BN54)/12),4)</f>
        <v>0</v>
      </c>
      <c r="BY54" s="110">
        <f>ROUND(((G54+L54+Q54+V54+AA54+AF54+AP54+AU54+AZ54+BE54+BJ54+BO54)/12),4)</f>
        <v>0</v>
      </c>
    </row>
    <row r="55" spans="1:77" ht="13.5" thickBot="1">
      <c r="A55" s="130" t="s">
        <v>39</v>
      </c>
      <c r="B55" s="129"/>
      <c r="C55" s="129"/>
      <c r="D55" s="129"/>
      <c r="E55" s="66"/>
      <c r="F55" s="66"/>
      <c r="G55" s="67"/>
      <c r="H55" s="68"/>
      <c r="I55" s="66"/>
      <c r="J55" s="66"/>
      <c r="K55" s="66"/>
      <c r="L55" s="67"/>
      <c r="M55" s="66"/>
      <c r="N55" s="66"/>
      <c r="O55" s="66"/>
      <c r="P55" s="66"/>
      <c r="Q55" s="66"/>
      <c r="R55" s="68"/>
      <c r="S55" s="66"/>
      <c r="T55" s="66"/>
      <c r="U55" s="66"/>
      <c r="V55" s="67"/>
      <c r="W55" s="68"/>
      <c r="X55" s="66"/>
      <c r="Y55" s="66"/>
      <c r="Z55" s="66"/>
      <c r="AA55" s="67"/>
      <c r="AB55" s="68"/>
      <c r="AC55" s="66"/>
      <c r="AD55" s="66"/>
      <c r="AE55" s="66"/>
      <c r="AF55" s="67"/>
      <c r="AG55" s="68"/>
      <c r="AH55" s="66"/>
      <c r="AI55" s="66"/>
      <c r="AJ55" s="66"/>
      <c r="AK55" s="67"/>
      <c r="AL55" s="68"/>
      <c r="AM55" s="66"/>
      <c r="AN55" s="66"/>
      <c r="AO55" s="66"/>
      <c r="AP55" s="67"/>
      <c r="AQ55" s="68"/>
      <c r="AR55" s="66"/>
      <c r="AS55" s="66"/>
      <c r="AT55" s="66"/>
      <c r="AU55" s="67"/>
      <c r="AV55" s="68"/>
      <c r="AW55" s="66"/>
      <c r="AX55" s="66"/>
      <c r="AY55" s="66"/>
      <c r="AZ55" s="67"/>
      <c r="BA55" s="68"/>
      <c r="BB55" s="66"/>
      <c r="BC55" s="66"/>
      <c r="BD55" s="66"/>
      <c r="BE55" s="67"/>
      <c r="BF55" s="68"/>
      <c r="BG55" s="66"/>
      <c r="BH55" s="66"/>
      <c r="BI55" s="66"/>
      <c r="BJ55" s="67"/>
      <c r="BK55" s="68"/>
      <c r="BL55" s="66"/>
      <c r="BM55" s="66"/>
      <c r="BN55" s="66"/>
      <c r="BO55" s="67"/>
      <c r="BP55" s="68"/>
      <c r="BQ55" s="66"/>
      <c r="BR55" s="66"/>
      <c r="BS55" s="66"/>
      <c r="BT55" s="67"/>
      <c r="BU55" s="95">
        <f t="shared" si="21"/>
        <v>0</v>
      </c>
      <c r="BV55" s="59">
        <f>ROUND(((D55+I55+N55+S55+X55+AC55+AM55+AR55+AW55+BB55+BG55+BL55)/12),4)</f>
        <v>0</v>
      </c>
      <c r="BW55" s="60">
        <f>ROUND(((E55+J55+O55+T55+Y55+AD55+AN55+AS55+AX55+BC55+BH55+BM55)/12),4)</f>
        <v>0</v>
      </c>
      <c r="BX55" s="60">
        <f>ROUND(((F55+K55+P55+U55+Z55+AE55+AO55+AT55+AY55+BD55+BI55+BN55)/12),4)</f>
        <v>0</v>
      </c>
      <c r="BY55" s="61">
        <f>ROUND(((G55+L55+Q55+V55+AA55+AF55+AP55+AU55+AZ55+BE55+BJ55+BO55)/12),4)</f>
        <v>0</v>
      </c>
    </row>
    <row r="56" spans="1:77" ht="22.5">
      <c r="A56" s="64" t="s">
        <v>33</v>
      </c>
      <c r="B56" s="65">
        <v>700</v>
      </c>
      <c r="C56" s="82">
        <f aca="true" t="shared" si="42" ref="C56:C65">SUM(D56:G56)</f>
        <v>0</v>
      </c>
      <c r="D56" s="83"/>
      <c r="E56" s="83"/>
      <c r="F56" s="83"/>
      <c r="G56" s="84"/>
      <c r="H56" s="74">
        <f aca="true" t="shared" si="43" ref="H56:H65">SUM(I56:L56)</f>
        <v>0</v>
      </c>
      <c r="I56" s="34"/>
      <c r="J56" s="34"/>
      <c r="K56" s="34"/>
      <c r="L56" s="38"/>
      <c r="M56" s="27">
        <f aca="true" t="shared" si="44" ref="M56:M65">SUM(N56:Q56)</f>
        <v>0</v>
      </c>
      <c r="N56" s="34"/>
      <c r="O56" s="34"/>
      <c r="P56" s="34"/>
      <c r="Q56" s="34"/>
      <c r="R56" s="74">
        <f aca="true" t="shared" si="45" ref="R56:R65">SUM(S56:V56)</f>
        <v>0</v>
      </c>
      <c r="S56" s="34"/>
      <c r="T56" s="34"/>
      <c r="U56" s="34"/>
      <c r="V56" s="38"/>
      <c r="W56" s="74">
        <f aca="true" t="shared" si="46" ref="W56:W65">SUM(X56:AA56)</f>
        <v>0</v>
      </c>
      <c r="X56" s="34"/>
      <c r="Y56" s="34"/>
      <c r="Z56" s="34"/>
      <c r="AA56" s="38"/>
      <c r="AB56" s="74">
        <f aca="true" t="shared" si="47" ref="AB56:AB65">SUM(AC56:AF56)</f>
        <v>0</v>
      </c>
      <c r="AC56" s="34"/>
      <c r="AD56" s="34"/>
      <c r="AE56" s="34"/>
      <c r="AF56" s="38"/>
      <c r="AG56" s="74">
        <f aca="true" t="shared" si="48" ref="AG56:AG65">SUM(AH56:AK56)</f>
        <v>0</v>
      </c>
      <c r="AH56" s="34"/>
      <c r="AI56" s="34"/>
      <c r="AJ56" s="34"/>
      <c r="AK56" s="38"/>
      <c r="AL56" s="74">
        <f aca="true" t="shared" si="49" ref="AL56:AL65">SUM(AM56:AP56)</f>
        <v>0</v>
      </c>
      <c r="AM56" s="34"/>
      <c r="AN56" s="34"/>
      <c r="AO56" s="34"/>
      <c r="AP56" s="38"/>
      <c r="AQ56" s="74">
        <f aca="true" t="shared" si="50" ref="AQ56:AQ65">SUM(AR56:AU56)</f>
        <v>0</v>
      </c>
      <c r="AR56" s="34"/>
      <c r="AS56" s="34"/>
      <c r="AT56" s="34"/>
      <c r="AU56" s="38"/>
      <c r="AV56" s="74">
        <f aca="true" t="shared" si="51" ref="AV56:AV65">SUM(AW56:AZ56)</f>
        <v>0</v>
      </c>
      <c r="AW56" s="34"/>
      <c r="AX56" s="34"/>
      <c r="AY56" s="34"/>
      <c r="AZ56" s="38"/>
      <c r="BA56" s="74">
        <f aca="true" t="shared" si="52" ref="BA56:BA66">SUM(BB56:BE56)</f>
        <v>0</v>
      </c>
      <c r="BB56" s="34"/>
      <c r="BC56" s="34"/>
      <c r="BD56" s="34"/>
      <c r="BE56" s="38"/>
      <c r="BF56" s="74">
        <f aca="true" t="shared" si="53" ref="BF56:BF65">SUM(BG56:BJ56)</f>
        <v>0</v>
      </c>
      <c r="BG56" s="34"/>
      <c r="BH56" s="34"/>
      <c r="BI56" s="34"/>
      <c r="BJ56" s="38"/>
      <c r="BK56" s="74">
        <f aca="true" t="shared" si="54" ref="BK56:BK65">SUM(BL56:BO56)</f>
        <v>0</v>
      </c>
      <c r="BL56" s="34"/>
      <c r="BM56" s="34"/>
      <c r="BN56" s="34"/>
      <c r="BO56" s="38"/>
      <c r="BP56" s="74">
        <f aca="true" t="shared" si="55" ref="BP56:BP65">SUM(BQ56:BT56)</f>
        <v>0</v>
      </c>
      <c r="BQ56" s="34"/>
      <c r="BR56" s="34"/>
      <c r="BS56" s="34"/>
      <c r="BT56" s="38"/>
      <c r="BU56" s="99">
        <f t="shared" si="18"/>
        <v>0</v>
      </c>
      <c r="BV56" s="34">
        <f>D56+I56+N56+S56+X56+AC56+AM56+AR56+AW56+BB56+BG56+BL56</f>
        <v>0</v>
      </c>
      <c r="BW56" s="102">
        <f>E56+J56+O56+T56+Y56+AD56+AN56+AS56+AX56+BC56+BH56+BM56</f>
        <v>0</v>
      </c>
      <c r="BX56" s="34">
        <f>F56+K56+P56+U56+Z56+AE56+AO56+AT56+AY56+BD56+BI56+BN56</f>
        <v>0</v>
      </c>
      <c r="BY56" s="38">
        <f>G56+L56+Q56+V56+AA56+AF56+AP56+AU56+AZ56+BE56+BJ56+BO56</f>
        <v>0</v>
      </c>
    </row>
    <row r="57" spans="1:77" ht="12.75">
      <c r="A57" s="1" t="s">
        <v>34</v>
      </c>
      <c r="B57" s="12">
        <v>710</v>
      </c>
      <c r="C57" s="75">
        <f t="shared" si="42"/>
        <v>0</v>
      </c>
      <c r="D57" s="15"/>
      <c r="E57" s="15"/>
      <c r="F57" s="15"/>
      <c r="G57" s="85"/>
      <c r="H57" s="75">
        <f t="shared" si="43"/>
        <v>0</v>
      </c>
      <c r="I57" s="15"/>
      <c r="J57" s="15"/>
      <c r="K57" s="15"/>
      <c r="L57" s="85"/>
      <c r="M57" s="72">
        <f t="shared" si="44"/>
        <v>0</v>
      </c>
      <c r="N57" s="15"/>
      <c r="O57" s="15"/>
      <c r="P57" s="15"/>
      <c r="Q57" s="15"/>
      <c r="R57" s="75">
        <f t="shared" si="45"/>
        <v>0</v>
      </c>
      <c r="S57" s="15"/>
      <c r="T57" s="15"/>
      <c r="U57" s="15"/>
      <c r="V57" s="85"/>
      <c r="W57" s="75">
        <f t="shared" si="46"/>
        <v>0</v>
      </c>
      <c r="X57" s="15"/>
      <c r="Y57" s="15"/>
      <c r="Z57" s="15"/>
      <c r="AA57" s="85"/>
      <c r="AB57" s="75">
        <f t="shared" si="47"/>
        <v>0</v>
      </c>
      <c r="AC57" s="15"/>
      <c r="AD57" s="15"/>
      <c r="AE57" s="15"/>
      <c r="AF57" s="85"/>
      <c r="AG57" s="75">
        <f t="shared" si="48"/>
        <v>0</v>
      </c>
      <c r="AH57" s="15"/>
      <c r="AI57" s="15"/>
      <c r="AJ57" s="15"/>
      <c r="AK57" s="85"/>
      <c r="AL57" s="75">
        <f t="shared" si="49"/>
        <v>0</v>
      </c>
      <c r="AM57" s="15"/>
      <c r="AN57" s="15"/>
      <c r="AO57" s="15"/>
      <c r="AP57" s="85"/>
      <c r="AQ57" s="75">
        <f t="shared" si="50"/>
        <v>0</v>
      </c>
      <c r="AR57" s="15"/>
      <c r="AS57" s="15"/>
      <c r="AT57" s="15"/>
      <c r="AU57" s="85"/>
      <c r="AV57" s="75">
        <f t="shared" si="51"/>
        <v>0</v>
      </c>
      <c r="AW57" s="15"/>
      <c r="AX57" s="15"/>
      <c r="AY57" s="15"/>
      <c r="AZ57" s="85"/>
      <c r="BA57" s="75">
        <f t="shared" si="52"/>
        <v>0</v>
      </c>
      <c r="BB57" s="15"/>
      <c r="BC57" s="15"/>
      <c r="BD57" s="15"/>
      <c r="BE57" s="85"/>
      <c r="BF57" s="75">
        <f t="shared" si="53"/>
        <v>0</v>
      </c>
      <c r="BG57" s="15"/>
      <c r="BH57" s="15"/>
      <c r="BI57" s="15"/>
      <c r="BJ57" s="85"/>
      <c r="BK57" s="75">
        <f t="shared" si="54"/>
        <v>0</v>
      </c>
      <c r="BL57" s="15"/>
      <c r="BM57" s="15"/>
      <c r="BN57" s="15"/>
      <c r="BO57" s="85"/>
      <c r="BP57" s="75">
        <f t="shared" si="55"/>
        <v>0</v>
      </c>
      <c r="BQ57" s="15"/>
      <c r="BR57" s="15"/>
      <c r="BS57" s="15"/>
      <c r="BT57" s="85"/>
      <c r="BU57" s="73">
        <f t="shared" si="18"/>
        <v>0</v>
      </c>
      <c r="BV57" s="13">
        <f aca="true" t="shared" si="56" ref="BV57:BV79">D57+I57+N57+S57+X57+AC57+AM57+AR57+AW57+BB57+BG57+BL57</f>
        <v>0</v>
      </c>
      <c r="BW57" s="13">
        <f aca="true" t="shared" si="57" ref="BW57:BW73">E57+J57+O57+T57+Y57+AD57+AN57+AS57+AX57+BC57+BH57+BM57</f>
        <v>0</v>
      </c>
      <c r="BX57" s="13">
        <f aca="true" t="shared" si="58" ref="BX57:BX73">F57+K57+P57+U57+Z57+AE57+AO57+AT57+AY57+BD57+BI57+BN57</f>
        <v>0</v>
      </c>
      <c r="BY57" s="39">
        <f aca="true" t="shared" si="59" ref="BY57:BY73">G57+L57+Q57+V57+AA57+AF57+AP57+AU57+AZ57+BE57+BJ57+BO57</f>
        <v>0</v>
      </c>
    </row>
    <row r="58" spans="1:77" ht="12.75">
      <c r="A58" s="1" t="s">
        <v>35</v>
      </c>
      <c r="B58" s="12">
        <v>720</v>
      </c>
      <c r="C58" s="75">
        <f t="shared" si="42"/>
        <v>0</v>
      </c>
      <c r="D58" s="15"/>
      <c r="E58" s="15"/>
      <c r="F58" s="15"/>
      <c r="G58" s="85"/>
      <c r="H58" s="75">
        <f t="shared" si="43"/>
        <v>0</v>
      </c>
      <c r="I58" s="15"/>
      <c r="J58" s="15"/>
      <c r="K58" s="15"/>
      <c r="L58" s="85"/>
      <c r="M58" s="72">
        <f t="shared" si="44"/>
        <v>0</v>
      </c>
      <c r="N58" s="15"/>
      <c r="O58" s="15"/>
      <c r="P58" s="15"/>
      <c r="Q58" s="15"/>
      <c r="R58" s="75">
        <f t="shared" si="45"/>
        <v>0</v>
      </c>
      <c r="S58" s="15"/>
      <c r="T58" s="15"/>
      <c r="U58" s="15"/>
      <c r="V58" s="85"/>
      <c r="W58" s="75">
        <f t="shared" si="46"/>
        <v>0</v>
      </c>
      <c r="X58" s="15"/>
      <c r="Y58" s="15"/>
      <c r="Z58" s="15"/>
      <c r="AA58" s="85"/>
      <c r="AB58" s="75">
        <f t="shared" si="47"/>
        <v>0</v>
      </c>
      <c r="AC58" s="15"/>
      <c r="AD58" s="15"/>
      <c r="AE58" s="15"/>
      <c r="AF58" s="85"/>
      <c r="AG58" s="75">
        <f t="shared" si="48"/>
        <v>0</v>
      </c>
      <c r="AH58" s="15"/>
      <c r="AI58" s="15"/>
      <c r="AJ58" s="15"/>
      <c r="AK58" s="85"/>
      <c r="AL58" s="75">
        <f t="shared" si="49"/>
        <v>0</v>
      </c>
      <c r="AM58" s="15"/>
      <c r="AN58" s="15"/>
      <c r="AO58" s="15"/>
      <c r="AP58" s="85"/>
      <c r="AQ58" s="75">
        <f t="shared" si="50"/>
        <v>0</v>
      </c>
      <c r="AR58" s="15"/>
      <c r="AS58" s="15"/>
      <c r="AT58" s="15"/>
      <c r="AU58" s="85"/>
      <c r="AV58" s="75">
        <f t="shared" si="51"/>
        <v>0</v>
      </c>
      <c r="AW58" s="15"/>
      <c r="AX58" s="15"/>
      <c r="AY58" s="15"/>
      <c r="AZ58" s="85"/>
      <c r="BA58" s="75">
        <f t="shared" si="52"/>
        <v>0</v>
      </c>
      <c r="BB58" s="15"/>
      <c r="BC58" s="15"/>
      <c r="BD58" s="15"/>
      <c r="BE58" s="85"/>
      <c r="BF58" s="75">
        <f t="shared" si="53"/>
        <v>0</v>
      </c>
      <c r="BG58" s="15"/>
      <c r="BH58" s="15"/>
      <c r="BI58" s="15"/>
      <c r="BJ58" s="85"/>
      <c r="BK58" s="75">
        <f t="shared" si="54"/>
        <v>0</v>
      </c>
      <c r="BL58" s="15"/>
      <c r="BM58" s="15"/>
      <c r="BN58" s="15"/>
      <c r="BO58" s="85"/>
      <c r="BP58" s="75">
        <f t="shared" si="55"/>
        <v>0</v>
      </c>
      <c r="BQ58" s="15"/>
      <c r="BR58" s="15"/>
      <c r="BS58" s="15"/>
      <c r="BT58" s="85"/>
      <c r="BU58" s="72">
        <f t="shared" si="18"/>
        <v>0</v>
      </c>
      <c r="BV58" s="13">
        <f t="shared" si="56"/>
        <v>0</v>
      </c>
      <c r="BW58" s="13">
        <f t="shared" si="57"/>
        <v>0</v>
      </c>
      <c r="BX58" s="13">
        <f t="shared" si="58"/>
        <v>0</v>
      </c>
      <c r="BY58" s="39">
        <f t="shared" si="59"/>
        <v>0</v>
      </c>
    </row>
    <row r="59" spans="1:77" ht="12.75">
      <c r="A59" s="1" t="s">
        <v>36</v>
      </c>
      <c r="B59" s="12">
        <v>730</v>
      </c>
      <c r="C59" s="75">
        <f t="shared" si="42"/>
        <v>0</v>
      </c>
      <c r="D59" s="15"/>
      <c r="E59" s="15"/>
      <c r="F59" s="15"/>
      <c r="G59" s="85"/>
      <c r="H59" s="75">
        <f t="shared" si="43"/>
        <v>0</v>
      </c>
      <c r="I59" s="15"/>
      <c r="J59" s="15"/>
      <c r="K59" s="15"/>
      <c r="L59" s="85"/>
      <c r="M59" s="72">
        <f t="shared" si="44"/>
        <v>0</v>
      </c>
      <c r="N59" s="15"/>
      <c r="O59" s="15"/>
      <c r="P59" s="15"/>
      <c r="Q59" s="15"/>
      <c r="R59" s="75">
        <f t="shared" si="45"/>
        <v>0</v>
      </c>
      <c r="S59" s="15"/>
      <c r="T59" s="15"/>
      <c r="U59" s="15"/>
      <c r="V59" s="85"/>
      <c r="W59" s="75">
        <f t="shared" si="46"/>
        <v>0</v>
      </c>
      <c r="X59" s="15"/>
      <c r="Y59" s="15"/>
      <c r="Z59" s="15"/>
      <c r="AA59" s="85"/>
      <c r="AB59" s="75">
        <f t="shared" si="47"/>
        <v>0</v>
      </c>
      <c r="AC59" s="15"/>
      <c r="AD59" s="15"/>
      <c r="AE59" s="15"/>
      <c r="AF59" s="85"/>
      <c r="AG59" s="75">
        <f t="shared" si="48"/>
        <v>0</v>
      </c>
      <c r="AH59" s="15"/>
      <c r="AI59" s="15"/>
      <c r="AJ59" s="15"/>
      <c r="AK59" s="85"/>
      <c r="AL59" s="75">
        <f t="shared" si="49"/>
        <v>0</v>
      </c>
      <c r="AM59" s="15"/>
      <c r="AN59" s="15"/>
      <c r="AO59" s="15"/>
      <c r="AP59" s="85"/>
      <c r="AQ59" s="75">
        <f t="shared" si="50"/>
        <v>0</v>
      </c>
      <c r="AR59" s="15"/>
      <c r="AS59" s="15"/>
      <c r="AT59" s="15"/>
      <c r="AU59" s="85"/>
      <c r="AV59" s="75">
        <f t="shared" si="51"/>
        <v>0</v>
      </c>
      <c r="AW59" s="15"/>
      <c r="AX59" s="15"/>
      <c r="AY59" s="15"/>
      <c r="AZ59" s="85"/>
      <c r="BA59" s="75">
        <f t="shared" si="52"/>
        <v>0</v>
      </c>
      <c r="BB59" s="15"/>
      <c r="BC59" s="15"/>
      <c r="BD59" s="15"/>
      <c r="BE59" s="85"/>
      <c r="BF59" s="75">
        <f t="shared" si="53"/>
        <v>0</v>
      </c>
      <c r="BG59" s="15"/>
      <c r="BH59" s="15"/>
      <c r="BI59" s="15"/>
      <c r="BJ59" s="85"/>
      <c r="BK59" s="75">
        <f t="shared" si="54"/>
        <v>0</v>
      </c>
      <c r="BL59" s="15"/>
      <c r="BM59" s="15"/>
      <c r="BN59" s="15"/>
      <c r="BO59" s="85"/>
      <c r="BP59" s="75">
        <f t="shared" si="55"/>
        <v>0</v>
      </c>
      <c r="BQ59" s="15"/>
      <c r="BR59" s="15"/>
      <c r="BS59" s="15"/>
      <c r="BT59" s="85"/>
      <c r="BU59" s="72">
        <f t="shared" si="18"/>
        <v>0</v>
      </c>
      <c r="BV59" s="13">
        <f t="shared" si="56"/>
        <v>0</v>
      </c>
      <c r="BW59" s="13">
        <f t="shared" si="57"/>
        <v>0</v>
      </c>
      <c r="BX59" s="13">
        <f t="shared" si="58"/>
        <v>0</v>
      </c>
      <c r="BY59" s="39">
        <f t="shared" si="59"/>
        <v>0</v>
      </c>
    </row>
    <row r="60" spans="1:77" ht="12.75">
      <c r="A60" s="1" t="s">
        <v>37</v>
      </c>
      <c r="B60" s="12">
        <v>740</v>
      </c>
      <c r="C60" s="75">
        <f t="shared" si="42"/>
        <v>0</v>
      </c>
      <c r="D60" s="15"/>
      <c r="E60" s="15"/>
      <c r="F60" s="15"/>
      <c r="G60" s="85"/>
      <c r="H60" s="75">
        <f t="shared" si="43"/>
        <v>0</v>
      </c>
      <c r="I60" s="15"/>
      <c r="J60" s="15"/>
      <c r="K60" s="15"/>
      <c r="L60" s="85"/>
      <c r="M60" s="72">
        <f t="shared" si="44"/>
        <v>0</v>
      </c>
      <c r="N60" s="15"/>
      <c r="O60" s="15"/>
      <c r="P60" s="15"/>
      <c r="Q60" s="15"/>
      <c r="R60" s="75">
        <f t="shared" si="45"/>
        <v>0</v>
      </c>
      <c r="S60" s="15"/>
      <c r="T60" s="15"/>
      <c r="U60" s="15"/>
      <c r="V60" s="85"/>
      <c r="W60" s="75">
        <f t="shared" si="46"/>
        <v>0</v>
      </c>
      <c r="X60" s="15"/>
      <c r="Y60" s="15"/>
      <c r="Z60" s="15"/>
      <c r="AA60" s="85"/>
      <c r="AB60" s="75">
        <f t="shared" si="47"/>
        <v>0</v>
      </c>
      <c r="AC60" s="15"/>
      <c r="AD60" s="15"/>
      <c r="AE60" s="15"/>
      <c r="AF60" s="85"/>
      <c r="AG60" s="75">
        <f t="shared" si="48"/>
        <v>0</v>
      </c>
      <c r="AH60" s="15"/>
      <c r="AI60" s="15"/>
      <c r="AJ60" s="15"/>
      <c r="AK60" s="85"/>
      <c r="AL60" s="75">
        <f t="shared" si="49"/>
        <v>0</v>
      </c>
      <c r="AM60" s="15"/>
      <c r="AN60" s="15"/>
      <c r="AO60" s="15"/>
      <c r="AP60" s="85"/>
      <c r="AQ60" s="75">
        <f t="shared" si="50"/>
        <v>0</v>
      </c>
      <c r="AR60" s="15"/>
      <c r="AS60" s="15"/>
      <c r="AT60" s="15"/>
      <c r="AU60" s="85"/>
      <c r="AV60" s="75">
        <f t="shared" si="51"/>
        <v>0</v>
      </c>
      <c r="AW60" s="15"/>
      <c r="AX60" s="15"/>
      <c r="AY60" s="15"/>
      <c r="AZ60" s="85"/>
      <c r="BA60" s="75">
        <f t="shared" si="52"/>
        <v>0</v>
      </c>
      <c r="BB60" s="15"/>
      <c r="BC60" s="15"/>
      <c r="BD60" s="15"/>
      <c r="BE60" s="85"/>
      <c r="BF60" s="75">
        <f t="shared" si="53"/>
        <v>0</v>
      </c>
      <c r="BG60" s="15"/>
      <c r="BH60" s="15"/>
      <c r="BI60" s="15"/>
      <c r="BJ60" s="85"/>
      <c r="BK60" s="75">
        <f t="shared" si="54"/>
        <v>0</v>
      </c>
      <c r="BL60" s="15"/>
      <c r="BM60" s="15"/>
      <c r="BN60" s="15"/>
      <c r="BO60" s="85"/>
      <c r="BP60" s="75">
        <f t="shared" si="55"/>
        <v>0</v>
      </c>
      <c r="BQ60" s="15"/>
      <c r="BR60" s="15"/>
      <c r="BS60" s="15"/>
      <c r="BT60" s="85"/>
      <c r="BU60" s="72">
        <f t="shared" si="18"/>
        <v>0</v>
      </c>
      <c r="BV60" s="13">
        <f t="shared" si="56"/>
        <v>0</v>
      </c>
      <c r="BW60" s="13">
        <f t="shared" si="57"/>
        <v>0</v>
      </c>
      <c r="BX60" s="13">
        <f t="shared" si="58"/>
        <v>0</v>
      </c>
      <c r="BY60" s="39">
        <f t="shared" si="59"/>
        <v>0</v>
      </c>
    </row>
    <row r="61" spans="1:77" ht="22.5">
      <c r="A61" s="1" t="s">
        <v>38</v>
      </c>
      <c r="B61" s="12">
        <v>750</v>
      </c>
      <c r="C61" s="75">
        <f t="shared" si="42"/>
        <v>7658.34</v>
      </c>
      <c r="D61" s="15"/>
      <c r="E61" s="15">
        <f>E17</f>
        <v>2.157</v>
      </c>
      <c r="F61" s="15">
        <f>F17</f>
        <v>2606.424</v>
      </c>
      <c r="G61" s="85">
        <f>G17</f>
        <v>5049.759</v>
      </c>
      <c r="H61" s="75">
        <f t="shared" si="43"/>
        <v>7745.9439999999995</v>
      </c>
      <c r="I61" s="15"/>
      <c r="J61" s="15">
        <f>J17</f>
        <v>2.017</v>
      </c>
      <c r="K61" s="15">
        <f>K17</f>
        <v>2894.619</v>
      </c>
      <c r="L61" s="85">
        <f>L17</f>
        <v>4849.308</v>
      </c>
      <c r="M61" s="72">
        <f t="shared" si="44"/>
        <v>6527.771000000001</v>
      </c>
      <c r="N61" s="15"/>
      <c r="O61" s="15">
        <f>O17</f>
        <v>2.21</v>
      </c>
      <c r="P61" s="15">
        <f>P17</f>
        <v>2444.272</v>
      </c>
      <c r="Q61" s="15">
        <f>Q17</f>
        <v>4081.289</v>
      </c>
      <c r="R61" s="75">
        <f t="shared" si="45"/>
        <v>6709.596</v>
      </c>
      <c r="S61" s="15"/>
      <c r="T61" s="15">
        <f>T17</f>
        <v>2.151</v>
      </c>
      <c r="U61" s="15">
        <f>U17</f>
        <v>2430.396</v>
      </c>
      <c r="V61" s="85">
        <f>V17</f>
        <v>4277.049</v>
      </c>
      <c r="W61" s="75">
        <f t="shared" si="46"/>
        <v>5809.604</v>
      </c>
      <c r="X61" s="15"/>
      <c r="Y61" s="15">
        <f>Y17</f>
        <v>2.348</v>
      </c>
      <c r="Z61" s="15">
        <f>Z17</f>
        <v>2017.336</v>
      </c>
      <c r="AA61" s="85">
        <f>AA17</f>
        <v>3789.92</v>
      </c>
      <c r="AB61" s="75">
        <f t="shared" si="47"/>
        <v>5746.602</v>
      </c>
      <c r="AC61" s="15"/>
      <c r="AD61" s="15">
        <f>AD17</f>
        <v>2.389</v>
      </c>
      <c r="AE61" s="15">
        <f>AE17</f>
        <v>1851.574</v>
      </c>
      <c r="AF61" s="85">
        <f>AF17</f>
        <v>3892.639</v>
      </c>
      <c r="AG61" s="75">
        <f t="shared" si="48"/>
        <v>40197.856999999996</v>
      </c>
      <c r="AH61" s="15"/>
      <c r="AI61" s="15">
        <f>E61+J61+O61+T61+Y61+AD61</f>
        <v>13.271999999999998</v>
      </c>
      <c r="AJ61" s="15">
        <f>F61+K61+P61+U61+Z61+AE61</f>
        <v>14244.621</v>
      </c>
      <c r="AK61" s="85">
        <f>G61+L61+Q61+V61+AA61+AF61</f>
        <v>25939.963999999996</v>
      </c>
      <c r="AL61" s="75">
        <f t="shared" si="49"/>
        <v>5458.718999999999</v>
      </c>
      <c r="AM61" s="15"/>
      <c r="AN61" s="15">
        <f>AN17</f>
        <v>2.71</v>
      </c>
      <c r="AO61" s="15">
        <f>AO17</f>
        <v>1653.569</v>
      </c>
      <c r="AP61" s="85">
        <f>AP17</f>
        <v>3802.4399999999996</v>
      </c>
      <c r="AQ61" s="75">
        <f t="shared" si="50"/>
        <v>5420.759</v>
      </c>
      <c r="AR61" s="15"/>
      <c r="AS61" s="15">
        <f>AS17</f>
        <v>2.565</v>
      </c>
      <c r="AT61" s="15">
        <f>AT17</f>
        <v>1641.755</v>
      </c>
      <c r="AU61" s="85">
        <f>AU17</f>
        <v>3776.439</v>
      </c>
      <c r="AV61" s="75">
        <f t="shared" si="51"/>
        <v>6262.898</v>
      </c>
      <c r="AW61" s="15"/>
      <c r="AX61" s="15">
        <f>AX17</f>
        <v>2.366</v>
      </c>
      <c r="AY61" s="15">
        <f>AY17</f>
        <v>1918.347</v>
      </c>
      <c r="AZ61" s="85">
        <f>AZ17</f>
        <v>4342.185</v>
      </c>
      <c r="BA61" s="75">
        <f t="shared" si="52"/>
        <v>6431.652</v>
      </c>
      <c r="BB61" s="15"/>
      <c r="BC61" s="15">
        <f>BC17</f>
        <v>2.318</v>
      </c>
      <c r="BD61" s="15">
        <f>BD17</f>
        <v>2193.974</v>
      </c>
      <c r="BE61" s="85">
        <f>BE17</f>
        <v>4235.36</v>
      </c>
      <c r="BF61" s="75">
        <f t="shared" si="53"/>
        <v>7508.968</v>
      </c>
      <c r="BG61" s="15"/>
      <c r="BH61" s="15">
        <f>BH17</f>
        <v>1.959</v>
      </c>
      <c r="BI61" s="15">
        <f>BI17</f>
        <v>2823.379</v>
      </c>
      <c r="BJ61" s="85">
        <f>BJ17</f>
        <v>4683.63</v>
      </c>
      <c r="BK61" s="75">
        <f t="shared" si="54"/>
        <v>7484.621000000001</v>
      </c>
      <c r="BL61" s="15"/>
      <c r="BM61" s="15">
        <f>BM17</f>
        <v>2.177</v>
      </c>
      <c r="BN61" s="15">
        <f>BN17</f>
        <v>2791.398</v>
      </c>
      <c r="BO61" s="85">
        <f>BO17</f>
        <v>4691.046</v>
      </c>
      <c r="BP61" s="75">
        <f t="shared" si="55"/>
        <v>38567.617</v>
      </c>
      <c r="BQ61" s="15"/>
      <c r="BR61" s="15">
        <f>AN61+AS61+AX61+BC61+BH61+BM61</f>
        <v>14.094999999999999</v>
      </c>
      <c r="BS61" s="15">
        <f>AO61+AT61+AY61+BD61+BI61+BN61</f>
        <v>13022.422000000002</v>
      </c>
      <c r="BT61" s="85">
        <f>AP61+AU61+AZ61+BE61+BJ61+BO61</f>
        <v>25531.1</v>
      </c>
      <c r="BU61" s="72">
        <f t="shared" si="18"/>
        <v>78765.47399999999</v>
      </c>
      <c r="BV61" s="13">
        <f t="shared" si="56"/>
        <v>0</v>
      </c>
      <c r="BW61" s="13">
        <f t="shared" si="57"/>
        <v>27.367</v>
      </c>
      <c r="BX61" s="13">
        <f t="shared" si="58"/>
        <v>27267.043000000005</v>
      </c>
      <c r="BY61" s="39">
        <f t="shared" si="59"/>
        <v>51471.06399999999</v>
      </c>
    </row>
    <row r="62" spans="1:77" ht="12.75">
      <c r="A62" s="1" t="s">
        <v>34</v>
      </c>
      <c r="B62" s="12">
        <v>760</v>
      </c>
      <c r="C62" s="75">
        <f t="shared" si="42"/>
        <v>7658.34</v>
      </c>
      <c r="D62" s="15"/>
      <c r="E62" s="15">
        <f>E61</f>
        <v>2.157</v>
      </c>
      <c r="F62" s="15">
        <f>F61</f>
        <v>2606.424</v>
      </c>
      <c r="G62" s="85">
        <f>G61</f>
        <v>5049.759</v>
      </c>
      <c r="H62" s="75">
        <f t="shared" si="43"/>
        <v>7745.9439999999995</v>
      </c>
      <c r="I62" s="15"/>
      <c r="J62" s="15">
        <f>J61</f>
        <v>2.017</v>
      </c>
      <c r="K62" s="15">
        <f>K61</f>
        <v>2894.619</v>
      </c>
      <c r="L62" s="85">
        <f>L61</f>
        <v>4849.308</v>
      </c>
      <c r="M62" s="72">
        <f t="shared" si="44"/>
        <v>6527.771000000001</v>
      </c>
      <c r="N62" s="15"/>
      <c r="O62" s="15">
        <f>O61</f>
        <v>2.21</v>
      </c>
      <c r="P62" s="15">
        <f>P61</f>
        <v>2444.272</v>
      </c>
      <c r="Q62" s="15">
        <f>Q61</f>
        <v>4081.289</v>
      </c>
      <c r="R62" s="75">
        <f t="shared" si="45"/>
        <v>6709.596</v>
      </c>
      <c r="S62" s="15"/>
      <c r="T62" s="15">
        <f>T61</f>
        <v>2.151</v>
      </c>
      <c r="U62" s="15">
        <f>U61</f>
        <v>2430.396</v>
      </c>
      <c r="V62" s="85">
        <f>V61</f>
        <v>4277.049</v>
      </c>
      <c r="W62" s="75">
        <f t="shared" si="46"/>
        <v>5809.604</v>
      </c>
      <c r="X62" s="15"/>
      <c r="Y62" s="15">
        <f>Y61</f>
        <v>2.348</v>
      </c>
      <c r="Z62" s="15">
        <f>Z61</f>
        <v>2017.336</v>
      </c>
      <c r="AA62" s="85">
        <f>AA61</f>
        <v>3789.92</v>
      </c>
      <c r="AB62" s="75">
        <f t="shared" si="47"/>
        <v>5746.602</v>
      </c>
      <c r="AC62" s="15"/>
      <c r="AD62" s="15">
        <f>AD61</f>
        <v>2.389</v>
      </c>
      <c r="AE62" s="15">
        <f>AE61</f>
        <v>1851.574</v>
      </c>
      <c r="AF62" s="85">
        <f>AF61</f>
        <v>3892.639</v>
      </c>
      <c r="AG62" s="75">
        <f t="shared" si="48"/>
        <v>40197.856999999996</v>
      </c>
      <c r="AH62" s="15"/>
      <c r="AI62" s="15">
        <f>AI61</f>
        <v>13.271999999999998</v>
      </c>
      <c r="AJ62" s="15">
        <f>AJ61</f>
        <v>14244.621</v>
      </c>
      <c r="AK62" s="85">
        <f>AK61</f>
        <v>25939.963999999996</v>
      </c>
      <c r="AL62" s="75">
        <f t="shared" si="49"/>
        <v>5458.718999999999</v>
      </c>
      <c r="AM62" s="15"/>
      <c r="AN62" s="15">
        <f>AN61</f>
        <v>2.71</v>
      </c>
      <c r="AO62" s="15">
        <f>AO61</f>
        <v>1653.569</v>
      </c>
      <c r="AP62" s="85">
        <f>AP61</f>
        <v>3802.4399999999996</v>
      </c>
      <c r="AQ62" s="75">
        <f t="shared" si="50"/>
        <v>5420.759</v>
      </c>
      <c r="AR62" s="15"/>
      <c r="AS62" s="15">
        <f>AS61</f>
        <v>2.565</v>
      </c>
      <c r="AT62" s="15">
        <f>AT61</f>
        <v>1641.755</v>
      </c>
      <c r="AU62" s="85">
        <f>AU61</f>
        <v>3776.439</v>
      </c>
      <c r="AV62" s="75">
        <f t="shared" si="51"/>
        <v>6262.898</v>
      </c>
      <c r="AW62" s="15"/>
      <c r="AX62" s="15">
        <f>AX61</f>
        <v>2.366</v>
      </c>
      <c r="AY62" s="15">
        <f>AY61</f>
        <v>1918.347</v>
      </c>
      <c r="AZ62" s="85">
        <f>AZ61</f>
        <v>4342.185</v>
      </c>
      <c r="BA62" s="75">
        <f t="shared" si="52"/>
        <v>6431.652</v>
      </c>
      <c r="BB62" s="15"/>
      <c r="BC62" s="15">
        <f>BC61</f>
        <v>2.318</v>
      </c>
      <c r="BD62" s="15">
        <f>BD61</f>
        <v>2193.974</v>
      </c>
      <c r="BE62" s="85">
        <f>BE61</f>
        <v>4235.36</v>
      </c>
      <c r="BF62" s="75">
        <f t="shared" si="53"/>
        <v>7508.968</v>
      </c>
      <c r="BG62" s="15"/>
      <c r="BH62" s="15">
        <f>BH61</f>
        <v>1.959</v>
      </c>
      <c r="BI62" s="15">
        <f>BI61</f>
        <v>2823.379</v>
      </c>
      <c r="BJ62" s="85">
        <f>BJ61</f>
        <v>4683.63</v>
      </c>
      <c r="BK62" s="75">
        <f t="shared" si="54"/>
        <v>7484.621000000001</v>
      </c>
      <c r="BL62" s="15"/>
      <c r="BM62" s="15">
        <f>BM61</f>
        <v>2.177</v>
      </c>
      <c r="BN62" s="15">
        <f>BN61</f>
        <v>2791.398</v>
      </c>
      <c r="BO62" s="85">
        <f>BO61</f>
        <v>4691.046</v>
      </c>
      <c r="BP62" s="75">
        <f t="shared" si="55"/>
        <v>38567.617</v>
      </c>
      <c r="BQ62" s="15"/>
      <c r="BR62" s="15">
        <f>BR61</f>
        <v>14.094999999999999</v>
      </c>
      <c r="BS62" s="15">
        <f>BS61</f>
        <v>13022.422000000002</v>
      </c>
      <c r="BT62" s="85">
        <f>BT61</f>
        <v>25531.1</v>
      </c>
      <c r="BU62" s="72">
        <f t="shared" si="18"/>
        <v>78765.47399999999</v>
      </c>
      <c r="BV62" s="13">
        <f t="shared" si="56"/>
        <v>0</v>
      </c>
      <c r="BW62" s="13">
        <f t="shared" si="57"/>
        <v>27.367</v>
      </c>
      <c r="BX62" s="13">
        <f t="shared" si="58"/>
        <v>27267.043000000005</v>
      </c>
      <c r="BY62" s="39">
        <f t="shared" si="59"/>
        <v>51471.06399999999</v>
      </c>
    </row>
    <row r="63" spans="1:77" ht="12.75">
      <c r="A63" s="1" t="s">
        <v>35</v>
      </c>
      <c r="B63" s="12">
        <v>770</v>
      </c>
      <c r="C63" s="75">
        <f t="shared" si="42"/>
        <v>0</v>
      </c>
      <c r="D63" s="15"/>
      <c r="E63" s="15"/>
      <c r="F63" s="15"/>
      <c r="G63" s="85"/>
      <c r="H63" s="75">
        <f t="shared" si="43"/>
        <v>0</v>
      </c>
      <c r="I63" s="15"/>
      <c r="J63" s="15"/>
      <c r="K63" s="15"/>
      <c r="L63" s="85"/>
      <c r="M63" s="72">
        <f t="shared" si="44"/>
        <v>0</v>
      </c>
      <c r="N63" s="15"/>
      <c r="O63" s="15"/>
      <c r="P63" s="15"/>
      <c r="Q63" s="15"/>
      <c r="R63" s="75">
        <f t="shared" si="45"/>
        <v>0</v>
      </c>
      <c r="S63" s="15"/>
      <c r="T63" s="15"/>
      <c r="U63" s="15"/>
      <c r="V63" s="85"/>
      <c r="W63" s="75">
        <f t="shared" si="46"/>
        <v>0</v>
      </c>
      <c r="X63" s="15"/>
      <c r="Y63" s="15"/>
      <c r="Z63" s="15"/>
      <c r="AA63" s="85"/>
      <c r="AB63" s="75">
        <f t="shared" si="47"/>
        <v>0</v>
      </c>
      <c r="AC63" s="15"/>
      <c r="AD63" s="15"/>
      <c r="AE63" s="15"/>
      <c r="AF63" s="85"/>
      <c r="AG63" s="75">
        <f t="shared" si="48"/>
        <v>0</v>
      </c>
      <c r="AH63" s="15"/>
      <c r="AI63" s="15"/>
      <c r="AJ63" s="15"/>
      <c r="AK63" s="85"/>
      <c r="AL63" s="75">
        <f t="shared" si="49"/>
        <v>0</v>
      </c>
      <c r="AM63" s="15"/>
      <c r="AN63" s="15"/>
      <c r="AO63" s="15"/>
      <c r="AP63" s="85"/>
      <c r="AQ63" s="75">
        <f t="shared" si="50"/>
        <v>0</v>
      </c>
      <c r="AR63" s="15"/>
      <c r="AS63" s="15"/>
      <c r="AT63" s="15"/>
      <c r="AU63" s="85"/>
      <c r="AV63" s="75">
        <f t="shared" si="51"/>
        <v>0</v>
      </c>
      <c r="AW63" s="15"/>
      <c r="AX63" s="15"/>
      <c r="AY63" s="15"/>
      <c r="AZ63" s="85"/>
      <c r="BA63" s="75">
        <f t="shared" si="52"/>
        <v>0</v>
      </c>
      <c r="BB63" s="15"/>
      <c r="BC63" s="15"/>
      <c r="BD63" s="15"/>
      <c r="BE63" s="85"/>
      <c r="BF63" s="75">
        <f t="shared" si="53"/>
        <v>0</v>
      </c>
      <c r="BG63" s="15"/>
      <c r="BH63" s="15"/>
      <c r="BI63" s="15"/>
      <c r="BJ63" s="85"/>
      <c r="BK63" s="75">
        <f t="shared" si="54"/>
        <v>0</v>
      </c>
      <c r="BL63" s="15"/>
      <c r="BM63" s="15"/>
      <c r="BN63" s="15"/>
      <c r="BO63" s="85"/>
      <c r="BP63" s="75">
        <f t="shared" si="55"/>
        <v>0</v>
      </c>
      <c r="BQ63" s="15"/>
      <c r="BR63" s="15"/>
      <c r="BS63" s="15"/>
      <c r="BT63" s="85"/>
      <c r="BU63" s="72">
        <f t="shared" si="18"/>
        <v>0</v>
      </c>
      <c r="BV63" s="13">
        <f t="shared" si="56"/>
        <v>0</v>
      </c>
      <c r="BW63" s="13">
        <f t="shared" si="57"/>
        <v>0</v>
      </c>
      <c r="BX63" s="13">
        <f t="shared" si="58"/>
        <v>0</v>
      </c>
      <c r="BY63" s="39">
        <f t="shared" si="59"/>
        <v>0</v>
      </c>
    </row>
    <row r="64" spans="1:77" ht="12.75">
      <c r="A64" s="1" t="s">
        <v>36</v>
      </c>
      <c r="B64" s="12">
        <v>780</v>
      </c>
      <c r="C64" s="75">
        <f t="shared" si="42"/>
        <v>0</v>
      </c>
      <c r="D64" s="15"/>
      <c r="E64" s="15"/>
      <c r="F64" s="15"/>
      <c r="G64" s="85"/>
      <c r="H64" s="75">
        <f t="shared" si="43"/>
        <v>0</v>
      </c>
      <c r="I64" s="15"/>
      <c r="J64" s="15"/>
      <c r="K64" s="15"/>
      <c r="L64" s="85"/>
      <c r="M64" s="72">
        <f t="shared" si="44"/>
        <v>0</v>
      </c>
      <c r="N64" s="15"/>
      <c r="O64" s="15"/>
      <c r="P64" s="15"/>
      <c r="Q64" s="15"/>
      <c r="R64" s="75">
        <f t="shared" si="45"/>
        <v>0</v>
      </c>
      <c r="S64" s="15"/>
      <c r="T64" s="15"/>
      <c r="U64" s="15"/>
      <c r="V64" s="85"/>
      <c r="W64" s="75">
        <f t="shared" si="46"/>
        <v>0</v>
      </c>
      <c r="X64" s="15"/>
      <c r="Y64" s="15"/>
      <c r="Z64" s="15"/>
      <c r="AA64" s="85"/>
      <c r="AB64" s="75">
        <f t="shared" si="47"/>
        <v>0</v>
      </c>
      <c r="AC64" s="15"/>
      <c r="AD64" s="15"/>
      <c r="AE64" s="15"/>
      <c r="AF64" s="85"/>
      <c r="AG64" s="75">
        <f t="shared" si="48"/>
        <v>0</v>
      </c>
      <c r="AH64" s="15"/>
      <c r="AI64" s="15"/>
      <c r="AJ64" s="15"/>
      <c r="AK64" s="85"/>
      <c r="AL64" s="75">
        <f t="shared" si="49"/>
        <v>0</v>
      </c>
      <c r="AM64" s="15"/>
      <c r="AN64" s="15"/>
      <c r="AO64" s="15"/>
      <c r="AP64" s="85"/>
      <c r="AQ64" s="75">
        <f t="shared" si="50"/>
        <v>0</v>
      </c>
      <c r="AR64" s="15"/>
      <c r="AS64" s="15"/>
      <c r="AT64" s="15"/>
      <c r="AU64" s="85"/>
      <c r="AV64" s="75">
        <f t="shared" si="51"/>
        <v>0</v>
      </c>
      <c r="AW64" s="15"/>
      <c r="AX64" s="15"/>
      <c r="AY64" s="15"/>
      <c r="AZ64" s="85"/>
      <c r="BA64" s="75">
        <f t="shared" si="52"/>
        <v>0</v>
      </c>
      <c r="BB64" s="15"/>
      <c r="BC64" s="15"/>
      <c r="BD64" s="15"/>
      <c r="BE64" s="85"/>
      <c r="BF64" s="75">
        <f t="shared" si="53"/>
        <v>0</v>
      </c>
      <c r="BG64" s="15"/>
      <c r="BH64" s="15"/>
      <c r="BI64" s="15"/>
      <c r="BJ64" s="85"/>
      <c r="BK64" s="75">
        <f t="shared" si="54"/>
        <v>0</v>
      </c>
      <c r="BL64" s="15"/>
      <c r="BM64" s="15"/>
      <c r="BN64" s="15"/>
      <c r="BO64" s="85"/>
      <c r="BP64" s="75">
        <f t="shared" si="55"/>
        <v>0</v>
      </c>
      <c r="BQ64" s="15"/>
      <c r="BR64" s="15"/>
      <c r="BS64" s="15"/>
      <c r="BT64" s="85"/>
      <c r="BU64" s="72">
        <f t="shared" si="18"/>
        <v>0</v>
      </c>
      <c r="BV64" s="13">
        <f t="shared" si="56"/>
        <v>0</v>
      </c>
      <c r="BW64" s="13">
        <f t="shared" si="57"/>
        <v>0</v>
      </c>
      <c r="BX64" s="13">
        <f t="shared" si="58"/>
        <v>0</v>
      </c>
      <c r="BY64" s="39">
        <f t="shared" si="59"/>
        <v>0</v>
      </c>
    </row>
    <row r="65" spans="1:77" ht="13.5" thickBot="1">
      <c r="A65" s="69" t="s">
        <v>37</v>
      </c>
      <c r="B65" s="70">
        <v>790</v>
      </c>
      <c r="C65" s="75">
        <f t="shared" si="42"/>
        <v>0</v>
      </c>
      <c r="D65" s="15"/>
      <c r="E65" s="15"/>
      <c r="F65" s="15"/>
      <c r="G65" s="85"/>
      <c r="H65" s="75">
        <f t="shared" si="43"/>
        <v>0</v>
      </c>
      <c r="I65" s="15"/>
      <c r="J65" s="15"/>
      <c r="K65" s="15"/>
      <c r="L65" s="85"/>
      <c r="M65" s="72">
        <f t="shared" si="44"/>
        <v>0</v>
      </c>
      <c r="N65" s="15"/>
      <c r="O65" s="15"/>
      <c r="P65" s="15"/>
      <c r="Q65" s="15"/>
      <c r="R65" s="75">
        <f t="shared" si="45"/>
        <v>0</v>
      </c>
      <c r="S65" s="15"/>
      <c r="T65" s="15"/>
      <c r="U65" s="15"/>
      <c r="V65" s="85"/>
      <c r="W65" s="75">
        <f t="shared" si="46"/>
        <v>0</v>
      </c>
      <c r="X65" s="15"/>
      <c r="Y65" s="15"/>
      <c r="Z65" s="15"/>
      <c r="AA65" s="85"/>
      <c r="AB65" s="75">
        <f t="shared" si="47"/>
        <v>0</v>
      </c>
      <c r="AC65" s="15"/>
      <c r="AD65" s="15"/>
      <c r="AE65" s="15"/>
      <c r="AF65" s="85"/>
      <c r="AG65" s="75">
        <f t="shared" si="48"/>
        <v>0</v>
      </c>
      <c r="AH65" s="15"/>
      <c r="AI65" s="15"/>
      <c r="AJ65" s="15"/>
      <c r="AK65" s="85"/>
      <c r="AL65" s="75">
        <f t="shared" si="49"/>
        <v>0</v>
      </c>
      <c r="AM65" s="15"/>
      <c r="AN65" s="15"/>
      <c r="AO65" s="15"/>
      <c r="AP65" s="85"/>
      <c r="AQ65" s="75">
        <f t="shared" si="50"/>
        <v>0</v>
      </c>
      <c r="AR65" s="15"/>
      <c r="AS65" s="15"/>
      <c r="AT65" s="15"/>
      <c r="AU65" s="85"/>
      <c r="AV65" s="75">
        <f t="shared" si="51"/>
        <v>0</v>
      </c>
      <c r="AW65" s="15"/>
      <c r="AX65" s="15"/>
      <c r="AY65" s="15"/>
      <c r="AZ65" s="85"/>
      <c r="BA65" s="75">
        <f t="shared" si="52"/>
        <v>0</v>
      </c>
      <c r="BB65" s="15"/>
      <c r="BC65" s="15"/>
      <c r="BD65" s="15"/>
      <c r="BE65" s="85"/>
      <c r="BF65" s="75">
        <f t="shared" si="53"/>
        <v>0</v>
      </c>
      <c r="BG65" s="15"/>
      <c r="BH65" s="15"/>
      <c r="BI65" s="15"/>
      <c r="BJ65" s="85"/>
      <c r="BK65" s="75">
        <f t="shared" si="54"/>
        <v>0</v>
      </c>
      <c r="BL65" s="15"/>
      <c r="BM65" s="15"/>
      <c r="BN65" s="15"/>
      <c r="BO65" s="85"/>
      <c r="BP65" s="75">
        <f t="shared" si="55"/>
        <v>0</v>
      </c>
      <c r="BQ65" s="15"/>
      <c r="BR65" s="15"/>
      <c r="BS65" s="15"/>
      <c r="BT65" s="85"/>
      <c r="BU65" s="72">
        <f t="shared" si="18"/>
        <v>0</v>
      </c>
      <c r="BV65" s="13">
        <f t="shared" si="56"/>
        <v>0</v>
      </c>
      <c r="BW65" s="13">
        <f t="shared" si="57"/>
        <v>0</v>
      </c>
      <c r="BX65" s="13">
        <f t="shared" si="58"/>
        <v>0</v>
      </c>
      <c r="BY65" s="39">
        <f t="shared" si="59"/>
        <v>0</v>
      </c>
    </row>
    <row r="66" spans="1:77" s="21" customFormat="1" ht="13.5" thickBot="1">
      <c r="A66" s="129" t="s">
        <v>41</v>
      </c>
      <c r="B66" s="129"/>
      <c r="C66" s="68"/>
      <c r="D66" s="66"/>
      <c r="E66" s="66"/>
      <c r="F66" s="66"/>
      <c r="G66" s="67"/>
      <c r="H66" s="68"/>
      <c r="I66" s="66"/>
      <c r="J66" s="66"/>
      <c r="K66" s="66"/>
      <c r="L66" s="67"/>
      <c r="M66" s="66"/>
      <c r="N66" s="66"/>
      <c r="O66" s="66"/>
      <c r="P66" s="66"/>
      <c r="Q66" s="66"/>
      <c r="R66" s="68"/>
      <c r="S66" s="66"/>
      <c r="T66" s="66"/>
      <c r="U66" s="66"/>
      <c r="V66" s="67"/>
      <c r="W66" s="68"/>
      <c r="X66" s="66"/>
      <c r="Y66" s="66"/>
      <c r="Z66" s="66"/>
      <c r="AA66" s="67"/>
      <c r="AB66" s="68"/>
      <c r="AC66" s="66"/>
      <c r="AD66" s="66"/>
      <c r="AE66" s="66"/>
      <c r="AF66" s="67"/>
      <c r="AG66" s="68"/>
      <c r="AH66" s="66"/>
      <c r="AI66" s="66"/>
      <c r="AJ66" s="66"/>
      <c r="AK66" s="67"/>
      <c r="AL66" s="68"/>
      <c r="AM66" s="66"/>
      <c r="AN66" s="66"/>
      <c r="AO66" s="66"/>
      <c r="AP66" s="67"/>
      <c r="AQ66" s="93">
        <f>SUM(AR66:AU66)</f>
        <v>0</v>
      </c>
      <c r="AR66" s="66"/>
      <c r="AS66" s="66"/>
      <c r="AT66" s="66"/>
      <c r="AU66" s="67"/>
      <c r="AV66" s="93">
        <f>SUM(AW66:AZ66)</f>
        <v>0</v>
      </c>
      <c r="AW66" s="66"/>
      <c r="AX66" s="66"/>
      <c r="AY66" s="66"/>
      <c r="AZ66" s="67"/>
      <c r="BA66" s="93">
        <f t="shared" si="52"/>
        <v>0</v>
      </c>
      <c r="BB66" s="66"/>
      <c r="BC66" s="66"/>
      <c r="BD66" s="66"/>
      <c r="BE66" s="67"/>
      <c r="BF66" s="93"/>
      <c r="BG66" s="66"/>
      <c r="BH66" s="66"/>
      <c r="BI66" s="66"/>
      <c r="BJ66" s="67"/>
      <c r="BK66" s="93">
        <f>SUM(BL66:BO66)</f>
        <v>0</v>
      </c>
      <c r="BL66" s="66"/>
      <c r="BM66" s="66"/>
      <c r="BN66" s="66"/>
      <c r="BO66" s="67"/>
      <c r="BP66" s="93">
        <f>SUM(BQ66:BT66)</f>
        <v>0</v>
      </c>
      <c r="BQ66" s="66"/>
      <c r="BR66" s="66"/>
      <c r="BS66" s="66"/>
      <c r="BT66" s="67"/>
      <c r="BU66" s="95">
        <f>SUM(BV66:BY66)</f>
        <v>0</v>
      </c>
      <c r="BV66" s="51">
        <f t="shared" si="56"/>
        <v>0</v>
      </c>
      <c r="BW66" s="149">
        <f t="shared" si="57"/>
        <v>0</v>
      </c>
      <c r="BX66" s="51">
        <f>F66+K66+P66+U66+Z66+AE66+AO66+AT66+AY66+BD66+BI66+BN66</f>
        <v>0</v>
      </c>
      <c r="BY66" s="53">
        <f t="shared" si="59"/>
        <v>0</v>
      </c>
    </row>
    <row r="67" spans="1:77" ht="22.5">
      <c r="A67" s="64" t="s">
        <v>33</v>
      </c>
      <c r="B67" s="65">
        <v>800</v>
      </c>
      <c r="C67" s="74">
        <f aca="true" t="shared" si="60" ref="C67:C79">SUM(D67:G67)</f>
        <v>0</v>
      </c>
      <c r="D67" s="71"/>
      <c r="E67" s="71"/>
      <c r="F67" s="71"/>
      <c r="G67" s="86"/>
      <c r="H67" s="74">
        <f aca="true" t="shared" si="61" ref="H67:H79">SUM(I67:L67)</f>
        <v>0</v>
      </c>
      <c r="I67" s="71"/>
      <c r="J67" s="71"/>
      <c r="K67" s="71"/>
      <c r="L67" s="86"/>
      <c r="M67" s="27">
        <f aca="true" t="shared" si="62" ref="M67:M79">SUM(N67:Q67)</f>
        <v>0</v>
      </c>
      <c r="N67" s="71"/>
      <c r="O67" s="71"/>
      <c r="P67" s="71"/>
      <c r="Q67" s="71"/>
      <c r="R67" s="74">
        <f aca="true" t="shared" si="63" ref="R67:R79">SUM(S67:V67)</f>
        <v>0</v>
      </c>
      <c r="S67" s="71"/>
      <c r="T67" s="71"/>
      <c r="U67" s="71"/>
      <c r="V67" s="86"/>
      <c r="W67" s="74">
        <f aca="true" t="shared" si="64" ref="W67:W79">SUM(X67:AA67)</f>
        <v>0</v>
      </c>
      <c r="X67" s="71"/>
      <c r="Y67" s="71"/>
      <c r="Z67" s="71"/>
      <c r="AA67" s="86"/>
      <c r="AB67" s="74">
        <f aca="true" t="shared" si="65" ref="AB67:AB79">SUM(AC67:AF67)</f>
        <v>0</v>
      </c>
      <c r="AC67" s="71"/>
      <c r="AD67" s="71"/>
      <c r="AE67" s="71"/>
      <c r="AF67" s="86"/>
      <c r="AG67" s="74">
        <f aca="true" t="shared" si="66" ref="AG67:AG79">SUM(AH67:AK67)</f>
        <v>0</v>
      </c>
      <c r="AH67" s="71"/>
      <c r="AI67" s="71"/>
      <c r="AJ67" s="71"/>
      <c r="AK67" s="86"/>
      <c r="AL67" s="74">
        <f aca="true" t="shared" si="67" ref="AL67:AL79">SUM(AM67:AP67)</f>
        <v>0</v>
      </c>
      <c r="AM67" s="71"/>
      <c r="AN67" s="71"/>
      <c r="AO67" s="71"/>
      <c r="AP67" s="86"/>
      <c r="AQ67" s="74">
        <f aca="true" t="shared" si="68" ref="AQ67:AQ79">SUM(AR67:AU67)</f>
        <v>0</v>
      </c>
      <c r="AR67" s="71"/>
      <c r="AS67" s="71"/>
      <c r="AT67" s="71"/>
      <c r="AU67" s="86"/>
      <c r="AV67" s="74">
        <f aca="true" t="shared" si="69" ref="AV67:AV79">SUM(AW67:AZ67)</f>
        <v>0</v>
      </c>
      <c r="AW67" s="71"/>
      <c r="AX67" s="71"/>
      <c r="AY67" s="71"/>
      <c r="AZ67" s="86"/>
      <c r="BA67" s="74">
        <f aca="true" t="shared" si="70" ref="BA67:BA79">SUM(BB67:BE67)</f>
        <v>0</v>
      </c>
      <c r="BB67" s="71"/>
      <c r="BC67" s="71"/>
      <c r="BD67" s="71"/>
      <c r="BE67" s="86"/>
      <c r="BF67" s="74">
        <f aca="true" t="shared" si="71" ref="BF67:BF79">SUM(BG67:BJ67)</f>
        <v>0</v>
      </c>
      <c r="BG67" s="71"/>
      <c r="BH67" s="71"/>
      <c r="BI67" s="71"/>
      <c r="BJ67" s="86"/>
      <c r="BK67" s="74">
        <f aca="true" t="shared" si="72" ref="BK67:BK79">SUM(BL67:BO67)</f>
        <v>0</v>
      </c>
      <c r="BL67" s="71"/>
      <c r="BM67" s="71"/>
      <c r="BN67" s="71"/>
      <c r="BO67" s="86"/>
      <c r="BP67" s="74">
        <f aca="true" t="shared" si="73" ref="BP67:BP79">SUM(BQ67:BT67)</f>
        <v>0</v>
      </c>
      <c r="BQ67" s="71"/>
      <c r="BR67" s="71"/>
      <c r="BS67" s="71"/>
      <c r="BT67" s="86"/>
      <c r="BU67" s="27">
        <f t="shared" si="18"/>
        <v>0</v>
      </c>
      <c r="BV67" s="34">
        <f t="shared" si="56"/>
        <v>0</v>
      </c>
      <c r="BW67" s="34">
        <f t="shared" si="57"/>
        <v>0</v>
      </c>
      <c r="BX67" s="34">
        <f t="shared" si="58"/>
        <v>0</v>
      </c>
      <c r="BY67" s="38">
        <f t="shared" si="59"/>
        <v>0</v>
      </c>
    </row>
    <row r="68" spans="1:77" ht="12.75">
      <c r="A68" s="1" t="s">
        <v>34</v>
      </c>
      <c r="B68" s="12">
        <v>810</v>
      </c>
      <c r="C68" s="75">
        <f t="shared" si="60"/>
        <v>0</v>
      </c>
      <c r="D68" s="15"/>
      <c r="E68" s="15"/>
      <c r="F68" s="15"/>
      <c r="G68" s="85"/>
      <c r="H68" s="75">
        <f t="shared" si="61"/>
        <v>0</v>
      </c>
      <c r="I68" s="15"/>
      <c r="J68" s="15"/>
      <c r="K68" s="15"/>
      <c r="L68" s="85"/>
      <c r="M68" s="72">
        <f t="shared" si="62"/>
        <v>0</v>
      </c>
      <c r="N68" s="15"/>
      <c r="O68" s="15"/>
      <c r="P68" s="15"/>
      <c r="Q68" s="15"/>
      <c r="R68" s="75">
        <f t="shared" si="63"/>
        <v>0</v>
      </c>
      <c r="S68" s="15"/>
      <c r="T68" s="15"/>
      <c r="U68" s="15"/>
      <c r="V68" s="85"/>
      <c r="W68" s="75">
        <f t="shared" si="64"/>
        <v>0</v>
      </c>
      <c r="X68" s="15"/>
      <c r="Y68" s="15"/>
      <c r="Z68" s="15"/>
      <c r="AA68" s="85"/>
      <c r="AB68" s="75">
        <f t="shared" si="65"/>
        <v>0</v>
      </c>
      <c r="AC68" s="15"/>
      <c r="AD68" s="15"/>
      <c r="AE68" s="15"/>
      <c r="AF68" s="85"/>
      <c r="AG68" s="75">
        <f t="shared" si="66"/>
        <v>0</v>
      </c>
      <c r="AH68" s="15"/>
      <c r="AI68" s="15"/>
      <c r="AJ68" s="15"/>
      <c r="AK68" s="85"/>
      <c r="AL68" s="75">
        <f t="shared" si="67"/>
        <v>0</v>
      </c>
      <c r="AM68" s="15"/>
      <c r="AN68" s="15"/>
      <c r="AO68" s="15"/>
      <c r="AP68" s="85"/>
      <c r="AQ68" s="75">
        <f t="shared" si="68"/>
        <v>0</v>
      </c>
      <c r="AR68" s="15"/>
      <c r="AS68" s="15"/>
      <c r="AT68" s="15"/>
      <c r="AU68" s="85"/>
      <c r="AV68" s="75">
        <f t="shared" si="69"/>
        <v>0</v>
      </c>
      <c r="AW68" s="15"/>
      <c r="AX68" s="15"/>
      <c r="AY68" s="15"/>
      <c r="AZ68" s="85"/>
      <c r="BA68" s="75">
        <f t="shared" si="70"/>
        <v>0</v>
      </c>
      <c r="BB68" s="15"/>
      <c r="BC68" s="15"/>
      <c r="BD68" s="15"/>
      <c r="BE68" s="85"/>
      <c r="BF68" s="75">
        <f t="shared" si="71"/>
        <v>0</v>
      </c>
      <c r="BG68" s="15"/>
      <c r="BH68" s="15"/>
      <c r="BI68" s="15"/>
      <c r="BJ68" s="85"/>
      <c r="BK68" s="75">
        <f t="shared" si="72"/>
        <v>0</v>
      </c>
      <c r="BL68" s="15"/>
      <c r="BM68" s="15"/>
      <c r="BN68" s="15"/>
      <c r="BO68" s="85"/>
      <c r="BP68" s="75">
        <f t="shared" si="73"/>
        <v>0</v>
      </c>
      <c r="BQ68" s="15"/>
      <c r="BR68" s="15"/>
      <c r="BS68" s="15"/>
      <c r="BT68" s="85"/>
      <c r="BU68" s="72">
        <f t="shared" si="18"/>
        <v>0</v>
      </c>
      <c r="BV68" s="13">
        <f t="shared" si="56"/>
        <v>0</v>
      </c>
      <c r="BW68" s="13">
        <f t="shared" si="57"/>
        <v>0</v>
      </c>
      <c r="BX68" s="13">
        <f t="shared" si="58"/>
        <v>0</v>
      </c>
      <c r="BY68" s="39">
        <f t="shared" si="59"/>
        <v>0</v>
      </c>
    </row>
    <row r="69" spans="1:77" ht="12.75">
      <c r="A69" s="1" t="s">
        <v>35</v>
      </c>
      <c r="B69" s="12">
        <v>820</v>
      </c>
      <c r="C69" s="75">
        <f t="shared" si="60"/>
        <v>0</v>
      </c>
      <c r="D69" s="15"/>
      <c r="E69" s="15"/>
      <c r="F69" s="15"/>
      <c r="G69" s="85"/>
      <c r="H69" s="75">
        <f t="shared" si="61"/>
        <v>0</v>
      </c>
      <c r="I69" s="15"/>
      <c r="J69" s="15"/>
      <c r="K69" s="15"/>
      <c r="L69" s="85"/>
      <c r="M69" s="72">
        <f t="shared" si="62"/>
        <v>0</v>
      </c>
      <c r="N69" s="15"/>
      <c r="O69" s="15"/>
      <c r="P69" s="15"/>
      <c r="Q69" s="15"/>
      <c r="R69" s="75">
        <f t="shared" si="63"/>
        <v>0</v>
      </c>
      <c r="S69" s="15"/>
      <c r="T69" s="15"/>
      <c r="U69" s="15"/>
      <c r="V69" s="85"/>
      <c r="W69" s="75">
        <f t="shared" si="64"/>
        <v>0</v>
      </c>
      <c r="X69" s="15"/>
      <c r="Y69" s="15"/>
      <c r="Z69" s="15"/>
      <c r="AA69" s="85"/>
      <c r="AB69" s="75">
        <f t="shared" si="65"/>
        <v>0</v>
      </c>
      <c r="AC69" s="15"/>
      <c r="AD69" s="15"/>
      <c r="AE69" s="15"/>
      <c r="AF69" s="85"/>
      <c r="AG69" s="75">
        <f t="shared" si="66"/>
        <v>0</v>
      </c>
      <c r="AH69" s="15"/>
      <c r="AI69" s="15"/>
      <c r="AJ69" s="15"/>
      <c r="AK69" s="85"/>
      <c r="AL69" s="75">
        <f t="shared" si="67"/>
        <v>0</v>
      </c>
      <c r="AM69" s="15"/>
      <c r="AN69" s="15"/>
      <c r="AO69" s="15"/>
      <c r="AP69" s="85"/>
      <c r="AQ69" s="75">
        <f t="shared" si="68"/>
        <v>0</v>
      </c>
      <c r="AR69" s="15"/>
      <c r="AS69" s="15"/>
      <c r="AT69" s="15"/>
      <c r="AU69" s="85"/>
      <c r="AV69" s="75">
        <f t="shared" si="69"/>
        <v>0</v>
      </c>
      <c r="AW69" s="15"/>
      <c r="AX69" s="15"/>
      <c r="AY69" s="15"/>
      <c r="AZ69" s="85"/>
      <c r="BA69" s="75">
        <f t="shared" si="70"/>
        <v>0</v>
      </c>
      <c r="BB69" s="15"/>
      <c r="BC69" s="15"/>
      <c r="BD69" s="15"/>
      <c r="BE69" s="85"/>
      <c r="BF69" s="75">
        <f t="shared" si="71"/>
        <v>0</v>
      </c>
      <c r="BG69" s="15"/>
      <c r="BH69" s="15"/>
      <c r="BI69" s="15"/>
      <c r="BJ69" s="85"/>
      <c r="BK69" s="75">
        <f t="shared" si="72"/>
        <v>0</v>
      </c>
      <c r="BL69" s="15"/>
      <c r="BM69" s="15"/>
      <c r="BN69" s="15"/>
      <c r="BO69" s="85"/>
      <c r="BP69" s="75">
        <f t="shared" si="73"/>
        <v>0</v>
      </c>
      <c r="BQ69" s="15"/>
      <c r="BR69" s="15"/>
      <c r="BS69" s="15"/>
      <c r="BT69" s="85"/>
      <c r="BU69" s="72">
        <f t="shared" si="18"/>
        <v>0</v>
      </c>
      <c r="BV69" s="13">
        <f t="shared" si="56"/>
        <v>0</v>
      </c>
      <c r="BW69" s="13">
        <f t="shared" si="57"/>
        <v>0</v>
      </c>
      <c r="BX69" s="13">
        <f t="shared" si="58"/>
        <v>0</v>
      </c>
      <c r="BY69" s="39">
        <f t="shared" si="59"/>
        <v>0</v>
      </c>
    </row>
    <row r="70" spans="1:77" ht="12.75">
      <c r="A70" s="1" t="s">
        <v>36</v>
      </c>
      <c r="B70" s="12">
        <v>830</v>
      </c>
      <c r="C70" s="75">
        <f t="shared" si="60"/>
        <v>0</v>
      </c>
      <c r="D70" s="15"/>
      <c r="E70" s="15"/>
      <c r="F70" s="15"/>
      <c r="G70" s="85"/>
      <c r="H70" s="75">
        <f t="shared" si="61"/>
        <v>0</v>
      </c>
      <c r="I70" s="15"/>
      <c r="J70" s="15"/>
      <c r="K70" s="15"/>
      <c r="L70" s="85"/>
      <c r="M70" s="72">
        <f t="shared" si="62"/>
        <v>0</v>
      </c>
      <c r="N70" s="15"/>
      <c r="O70" s="15"/>
      <c r="P70" s="15"/>
      <c r="Q70" s="15"/>
      <c r="R70" s="75">
        <f t="shared" si="63"/>
        <v>0</v>
      </c>
      <c r="S70" s="15"/>
      <c r="T70" s="15"/>
      <c r="U70" s="15"/>
      <c r="V70" s="85"/>
      <c r="W70" s="75">
        <f t="shared" si="64"/>
        <v>0</v>
      </c>
      <c r="X70" s="15"/>
      <c r="Y70" s="15"/>
      <c r="Z70" s="15"/>
      <c r="AA70" s="85"/>
      <c r="AB70" s="75">
        <f t="shared" si="65"/>
        <v>0</v>
      </c>
      <c r="AC70" s="15"/>
      <c r="AD70" s="15"/>
      <c r="AE70" s="15"/>
      <c r="AF70" s="85"/>
      <c r="AG70" s="75">
        <f t="shared" si="66"/>
        <v>0</v>
      </c>
      <c r="AH70" s="15"/>
      <c r="AI70" s="15"/>
      <c r="AJ70" s="15"/>
      <c r="AK70" s="85"/>
      <c r="AL70" s="75">
        <f t="shared" si="67"/>
        <v>0</v>
      </c>
      <c r="AM70" s="15"/>
      <c r="AN70" s="15"/>
      <c r="AO70" s="15"/>
      <c r="AP70" s="85"/>
      <c r="AQ70" s="75">
        <f t="shared" si="68"/>
        <v>0</v>
      </c>
      <c r="AR70" s="15"/>
      <c r="AS70" s="15"/>
      <c r="AT70" s="15"/>
      <c r="AU70" s="85"/>
      <c r="AV70" s="75">
        <f t="shared" si="69"/>
        <v>0</v>
      </c>
      <c r="AW70" s="15"/>
      <c r="AX70" s="15"/>
      <c r="AY70" s="15"/>
      <c r="AZ70" s="85"/>
      <c r="BA70" s="75">
        <f t="shared" si="70"/>
        <v>0</v>
      </c>
      <c r="BB70" s="15"/>
      <c r="BC70" s="15"/>
      <c r="BD70" s="15"/>
      <c r="BE70" s="85"/>
      <c r="BF70" s="75">
        <f t="shared" si="71"/>
        <v>0</v>
      </c>
      <c r="BG70" s="15"/>
      <c r="BH70" s="15"/>
      <c r="BI70" s="15"/>
      <c r="BJ70" s="85"/>
      <c r="BK70" s="75">
        <f t="shared" si="72"/>
        <v>0</v>
      </c>
      <c r="BL70" s="15"/>
      <c r="BM70" s="15"/>
      <c r="BN70" s="15"/>
      <c r="BO70" s="85"/>
      <c r="BP70" s="75">
        <f t="shared" si="73"/>
        <v>0</v>
      </c>
      <c r="BQ70" s="15"/>
      <c r="BR70" s="15"/>
      <c r="BS70" s="15"/>
      <c r="BT70" s="85"/>
      <c r="BU70" s="72">
        <f t="shared" si="18"/>
        <v>0</v>
      </c>
      <c r="BV70" s="13">
        <f t="shared" si="56"/>
        <v>0</v>
      </c>
      <c r="BW70" s="13">
        <f t="shared" si="57"/>
        <v>0</v>
      </c>
      <c r="BX70" s="13">
        <f t="shared" si="58"/>
        <v>0</v>
      </c>
      <c r="BY70" s="39">
        <f t="shared" si="59"/>
        <v>0</v>
      </c>
    </row>
    <row r="71" spans="1:77" ht="12.75">
      <c r="A71" s="1" t="s">
        <v>37</v>
      </c>
      <c r="B71" s="12">
        <v>840</v>
      </c>
      <c r="C71" s="75">
        <f t="shared" si="60"/>
        <v>0</v>
      </c>
      <c r="D71" s="15"/>
      <c r="E71" s="15"/>
      <c r="F71" s="15"/>
      <c r="G71" s="85"/>
      <c r="H71" s="75">
        <f t="shared" si="61"/>
        <v>0</v>
      </c>
      <c r="I71" s="15"/>
      <c r="J71" s="15"/>
      <c r="K71" s="15"/>
      <c r="L71" s="85"/>
      <c r="M71" s="72">
        <f t="shared" si="62"/>
        <v>0</v>
      </c>
      <c r="N71" s="15"/>
      <c r="O71" s="15"/>
      <c r="P71" s="15"/>
      <c r="Q71" s="15"/>
      <c r="R71" s="75">
        <f t="shared" si="63"/>
        <v>0</v>
      </c>
      <c r="S71" s="15"/>
      <c r="T71" s="15"/>
      <c r="U71" s="15"/>
      <c r="V71" s="85"/>
      <c r="W71" s="75">
        <f t="shared" si="64"/>
        <v>0</v>
      </c>
      <c r="X71" s="15"/>
      <c r="Y71" s="15"/>
      <c r="Z71" s="15"/>
      <c r="AA71" s="85"/>
      <c r="AB71" s="75">
        <f t="shared" si="65"/>
        <v>0</v>
      </c>
      <c r="AC71" s="15"/>
      <c r="AD71" s="15"/>
      <c r="AE71" s="15"/>
      <c r="AF71" s="85"/>
      <c r="AG71" s="75">
        <f t="shared" si="66"/>
        <v>0</v>
      </c>
      <c r="AH71" s="15"/>
      <c r="AI71" s="15"/>
      <c r="AJ71" s="15"/>
      <c r="AK71" s="85"/>
      <c r="AL71" s="75">
        <f t="shared" si="67"/>
        <v>0</v>
      </c>
      <c r="AM71" s="15"/>
      <c r="AN71" s="15"/>
      <c r="AO71" s="15"/>
      <c r="AP71" s="85"/>
      <c r="AQ71" s="75">
        <f t="shared" si="68"/>
        <v>0</v>
      </c>
      <c r="AR71" s="15"/>
      <c r="AS71" s="15"/>
      <c r="AT71" s="15"/>
      <c r="AU71" s="85"/>
      <c r="AV71" s="75">
        <f t="shared" si="69"/>
        <v>0</v>
      </c>
      <c r="AW71" s="15"/>
      <c r="AX71" s="15"/>
      <c r="AY71" s="15"/>
      <c r="AZ71" s="85"/>
      <c r="BA71" s="75">
        <f t="shared" si="70"/>
        <v>0</v>
      </c>
      <c r="BB71" s="15"/>
      <c r="BC71" s="15"/>
      <c r="BD71" s="15"/>
      <c r="BE71" s="85"/>
      <c r="BF71" s="75">
        <f t="shared" si="71"/>
        <v>0</v>
      </c>
      <c r="BG71" s="15"/>
      <c r="BH71" s="15"/>
      <c r="BI71" s="15"/>
      <c r="BJ71" s="85"/>
      <c r="BK71" s="75">
        <f t="shared" si="72"/>
        <v>0</v>
      </c>
      <c r="BL71" s="15"/>
      <c r="BM71" s="15"/>
      <c r="BN71" s="15"/>
      <c r="BO71" s="85"/>
      <c r="BP71" s="75">
        <f t="shared" si="73"/>
        <v>0</v>
      </c>
      <c r="BQ71" s="15"/>
      <c r="BR71" s="15"/>
      <c r="BS71" s="15"/>
      <c r="BT71" s="85"/>
      <c r="BU71" s="72">
        <f t="shared" si="18"/>
        <v>0</v>
      </c>
      <c r="BV71" s="13">
        <f t="shared" si="56"/>
        <v>0</v>
      </c>
      <c r="BW71" s="13">
        <f t="shared" si="57"/>
        <v>0</v>
      </c>
      <c r="BX71" s="13">
        <f t="shared" si="58"/>
        <v>0</v>
      </c>
      <c r="BY71" s="39">
        <f t="shared" si="59"/>
        <v>0</v>
      </c>
    </row>
    <row r="72" spans="1:77" ht="22.5">
      <c r="A72" s="1" t="s">
        <v>38</v>
      </c>
      <c r="B72" s="12">
        <v>850</v>
      </c>
      <c r="C72" s="75">
        <f t="shared" si="60"/>
        <v>8891.9056</v>
      </c>
      <c r="D72" s="16"/>
      <c r="E72" s="16">
        <v>47.4757</v>
      </c>
      <c r="F72" s="16">
        <v>3182.949</v>
      </c>
      <c r="G72" s="87">
        <v>5661.4809</v>
      </c>
      <c r="H72" s="75">
        <f t="shared" si="61"/>
        <v>7839.8979</v>
      </c>
      <c r="I72" s="16"/>
      <c r="J72" s="16">
        <v>5.375</v>
      </c>
      <c r="K72" s="16">
        <v>2937.8065</v>
      </c>
      <c r="L72" s="87">
        <v>4896.7164</v>
      </c>
      <c r="M72" s="72">
        <f t="shared" si="62"/>
        <v>8245.4197</v>
      </c>
      <c r="N72" s="16"/>
      <c r="O72" s="16">
        <v>49.4452</v>
      </c>
      <c r="P72" s="16">
        <v>2978.5695</v>
      </c>
      <c r="Q72" s="16">
        <v>5217.405</v>
      </c>
      <c r="R72" s="75">
        <f t="shared" si="63"/>
        <v>7349.558881400002</v>
      </c>
      <c r="S72" s="16"/>
      <c r="T72" s="16">
        <v>42.92676656812907</v>
      </c>
      <c r="U72" s="16">
        <v>2907.0405638695806</v>
      </c>
      <c r="V72" s="87">
        <v>4399.591550962293</v>
      </c>
      <c r="W72" s="75">
        <f t="shared" si="64"/>
        <v>6658.368949</v>
      </c>
      <c r="X72" s="16"/>
      <c r="Y72" s="16">
        <v>35.05654227997283</v>
      </c>
      <c r="Z72" s="16">
        <v>2449.163731371647</v>
      </c>
      <c r="AA72" s="87">
        <v>4174.1486753483805</v>
      </c>
      <c r="AB72" s="75">
        <f t="shared" si="65"/>
        <v>6531.788508200008</v>
      </c>
      <c r="AC72" s="16"/>
      <c r="AD72" s="16">
        <v>29.62748935150332</v>
      </c>
      <c r="AE72" s="16">
        <v>2275.340916895334</v>
      </c>
      <c r="AF72" s="87">
        <v>4226.820101953172</v>
      </c>
      <c r="AG72" s="75">
        <f t="shared" si="66"/>
        <v>45516.93953860001</v>
      </c>
      <c r="AH72" s="16"/>
      <c r="AI72" s="16">
        <f>E72+J72+O72+T72+Y72+AD72</f>
        <v>209.90669819960522</v>
      </c>
      <c r="AJ72" s="16">
        <f>F72+K72+P72+U72+Z72+AE72</f>
        <v>16730.870212136564</v>
      </c>
      <c r="AK72" s="87">
        <f>G72+L72+Q72+V72+AA72+AF72</f>
        <v>28576.162628263846</v>
      </c>
      <c r="AL72" s="75">
        <f t="shared" si="67"/>
        <v>5640.2369122</v>
      </c>
      <c r="AM72" s="16"/>
      <c r="AN72" s="16">
        <v>29.511419080502975</v>
      </c>
      <c r="AO72" s="16">
        <v>1731.5070479317515</v>
      </c>
      <c r="AP72" s="87">
        <v>3879.2184451877456</v>
      </c>
      <c r="AQ72" s="75">
        <f t="shared" si="68"/>
        <v>6507.98385</v>
      </c>
      <c r="AR72" s="16"/>
      <c r="AS72" s="16">
        <v>43.29599243996892</v>
      </c>
      <c r="AT72" s="16">
        <v>2129.641115408795</v>
      </c>
      <c r="AU72" s="87">
        <v>4335.046742151236</v>
      </c>
      <c r="AV72" s="75">
        <f t="shared" si="69"/>
        <v>6718.600259999999</v>
      </c>
      <c r="AW72" s="16"/>
      <c r="AX72" s="16">
        <v>17.96006182933826</v>
      </c>
      <c r="AY72" s="16">
        <v>2114.40281838425</v>
      </c>
      <c r="AZ72" s="87">
        <v>4586.237379786411</v>
      </c>
      <c r="BA72" s="75">
        <f t="shared" si="70"/>
        <v>7115.93993</v>
      </c>
      <c r="BB72" s="16"/>
      <c r="BC72" s="16">
        <v>23.729286052787277</v>
      </c>
      <c r="BD72" s="16">
        <v>2638.172910469107</v>
      </c>
      <c r="BE72" s="87">
        <v>4454.037733478105</v>
      </c>
      <c r="BF72" s="75">
        <f t="shared" si="71"/>
        <v>8629.41003</v>
      </c>
      <c r="BG72" s="16"/>
      <c r="BH72" s="16">
        <v>13.445966557380952</v>
      </c>
      <c r="BI72" s="16">
        <v>3460.483980977202</v>
      </c>
      <c r="BJ72" s="87">
        <v>5155.480082465416</v>
      </c>
      <c r="BK72" s="75">
        <f t="shared" si="72"/>
        <v>8960.22092</v>
      </c>
      <c r="BL72" s="16"/>
      <c r="BM72" s="16">
        <v>25.07576939150999</v>
      </c>
      <c r="BN72" s="16">
        <v>3350.830985325385</v>
      </c>
      <c r="BO72" s="87">
        <v>5584.314165283105</v>
      </c>
      <c r="BP72" s="75">
        <f t="shared" si="73"/>
        <v>43572.3919022</v>
      </c>
      <c r="BQ72" s="16"/>
      <c r="BR72" s="16">
        <f>AN72+AS72+AX72+BC72+BH72+BM72</f>
        <v>153.01849535148838</v>
      </c>
      <c r="BS72" s="16">
        <f>AO72+AT72+AY72+BD72+BI72+BN72</f>
        <v>15425.038858496491</v>
      </c>
      <c r="BT72" s="87">
        <f>AP72+AU72+AZ72+BE72+BJ72+BO72</f>
        <v>27994.334548352017</v>
      </c>
      <c r="BU72" s="72">
        <f t="shared" si="18"/>
        <v>89089.33144080002</v>
      </c>
      <c r="BV72" s="13">
        <f t="shared" si="56"/>
        <v>0</v>
      </c>
      <c r="BW72" s="13">
        <f t="shared" si="57"/>
        <v>362.92519355109357</v>
      </c>
      <c r="BX72" s="13">
        <f t="shared" si="58"/>
        <v>32155.909070633053</v>
      </c>
      <c r="BY72" s="39">
        <f t="shared" si="59"/>
        <v>56570.49717661587</v>
      </c>
    </row>
    <row r="73" spans="1:77" ht="12.75">
      <c r="A73" s="1" t="s">
        <v>34</v>
      </c>
      <c r="B73" s="12">
        <v>860</v>
      </c>
      <c r="C73" s="75">
        <f t="shared" si="60"/>
        <v>8891.9056</v>
      </c>
      <c r="D73" s="16"/>
      <c r="E73" s="16">
        <f>E72</f>
        <v>47.4757</v>
      </c>
      <c r="F73" s="16">
        <f>F72</f>
        <v>3182.949</v>
      </c>
      <c r="G73" s="87">
        <f>G72</f>
        <v>5661.4809</v>
      </c>
      <c r="H73" s="75">
        <f t="shared" si="61"/>
        <v>7839.8979</v>
      </c>
      <c r="I73" s="16"/>
      <c r="J73" s="16">
        <f>J72</f>
        <v>5.375</v>
      </c>
      <c r="K73" s="16">
        <f>K72</f>
        <v>2937.8065</v>
      </c>
      <c r="L73" s="87">
        <f>L72</f>
        <v>4896.7164</v>
      </c>
      <c r="M73" s="72">
        <f t="shared" si="62"/>
        <v>8245.4197</v>
      </c>
      <c r="N73" s="16"/>
      <c r="O73" s="16">
        <f>O72</f>
        <v>49.4452</v>
      </c>
      <c r="P73" s="16">
        <f>P72</f>
        <v>2978.5695</v>
      </c>
      <c r="Q73" s="16">
        <f>Q72</f>
        <v>5217.405</v>
      </c>
      <c r="R73" s="75">
        <f t="shared" si="63"/>
        <v>7349.558881400002</v>
      </c>
      <c r="S73" s="16"/>
      <c r="T73" s="16">
        <f>T72</f>
        <v>42.92676656812907</v>
      </c>
      <c r="U73" s="16">
        <f>U72</f>
        <v>2907.0405638695806</v>
      </c>
      <c r="V73" s="87">
        <f>V72</f>
        <v>4399.591550962293</v>
      </c>
      <c r="W73" s="75">
        <f t="shared" si="64"/>
        <v>6658.368949</v>
      </c>
      <c r="X73" s="16"/>
      <c r="Y73" s="16">
        <f>Y72</f>
        <v>35.05654227997283</v>
      </c>
      <c r="Z73" s="16">
        <f>Z72</f>
        <v>2449.163731371647</v>
      </c>
      <c r="AA73" s="87">
        <f>AA72</f>
        <v>4174.1486753483805</v>
      </c>
      <c r="AB73" s="75">
        <f t="shared" si="65"/>
        <v>6531.788508200008</v>
      </c>
      <c r="AC73" s="16"/>
      <c r="AD73" s="16">
        <f>AD72</f>
        <v>29.62748935150332</v>
      </c>
      <c r="AE73" s="16">
        <f>AE72</f>
        <v>2275.340916895334</v>
      </c>
      <c r="AF73" s="87">
        <f>AF72</f>
        <v>4226.820101953172</v>
      </c>
      <c r="AG73" s="75">
        <f t="shared" si="66"/>
        <v>45516.93953860001</v>
      </c>
      <c r="AH73" s="16"/>
      <c r="AI73" s="16">
        <f>AI72</f>
        <v>209.90669819960522</v>
      </c>
      <c r="AJ73" s="16">
        <f>AJ72</f>
        <v>16730.870212136564</v>
      </c>
      <c r="AK73" s="87">
        <f>AK72</f>
        <v>28576.162628263846</v>
      </c>
      <c r="AL73" s="75">
        <f t="shared" si="67"/>
        <v>5640.2369122</v>
      </c>
      <c r="AM73" s="16"/>
      <c r="AN73" s="16">
        <f>AN72</f>
        <v>29.511419080502975</v>
      </c>
      <c r="AO73" s="16">
        <f>AO72</f>
        <v>1731.5070479317515</v>
      </c>
      <c r="AP73" s="87">
        <f>AP72</f>
        <v>3879.2184451877456</v>
      </c>
      <c r="AQ73" s="75">
        <f t="shared" si="68"/>
        <v>6507.98385</v>
      </c>
      <c r="AR73" s="16"/>
      <c r="AS73" s="16">
        <f>AS72</f>
        <v>43.29599243996892</v>
      </c>
      <c r="AT73" s="16">
        <f>AT72</f>
        <v>2129.641115408795</v>
      </c>
      <c r="AU73" s="87">
        <f>AU72</f>
        <v>4335.046742151236</v>
      </c>
      <c r="AV73" s="75">
        <f t="shared" si="69"/>
        <v>6718.600259999999</v>
      </c>
      <c r="AW73" s="16"/>
      <c r="AX73" s="16">
        <f>AX72</f>
        <v>17.96006182933826</v>
      </c>
      <c r="AY73" s="16">
        <f>AY72</f>
        <v>2114.40281838425</v>
      </c>
      <c r="AZ73" s="87">
        <f>AZ72</f>
        <v>4586.237379786411</v>
      </c>
      <c r="BA73" s="75">
        <f t="shared" si="70"/>
        <v>7115.93993</v>
      </c>
      <c r="BB73" s="16"/>
      <c r="BC73" s="16">
        <f>BC72</f>
        <v>23.729286052787277</v>
      </c>
      <c r="BD73" s="16">
        <f>BD72</f>
        <v>2638.172910469107</v>
      </c>
      <c r="BE73" s="87">
        <f>BE72</f>
        <v>4454.037733478105</v>
      </c>
      <c r="BF73" s="75">
        <f t="shared" si="71"/>
        <v>8629.41003</v>
      </c>
      <c r="BG73" s="16"/>
      <c r="BH73" s="16">
        <f>BH72</f>
        <v>13.445966557380952</v>
      </c>
      <c r="BI73" s="16">
        <f>BI72</f>
        <v>3460.483980977202</v>
      </c>
      <c r="BJ73" s="87">
        <f>BJ72</f>
        <v>5155.480082465416</v>
      </c>
      <c r="BK73" s="75">
        <f t="shared" si="72"/>
        <v>8960.22092</v>
      </c>
      <c r="BL73" s="16"/>
      <c r="BM73" s="16">
        <f>BM72</f>
        <v>25.07576939150999</v>
      </c>
      <c r="BN73" s="16">
        <f>BN72</f>
        <v>3350.830985325385</v>
      </c>
      <c r="BO73" s="87">
        <f>BO72</f>
        <v>5584.314165283105</v>
      </c>
      <c r="BP73" s="75">
        <f t="shared" si="73"/>
        <v>43572.3919022</v>
      </c>
      <c r="BQ73" s="16"/>
      <c r="BR73" s="16">
        <f>BR72</f>
        <v>153.01849535148838</v>
      </c>
      <c r="BS73" s="16">
        <f>BS72</f>
        <v>15425.038858496491</v>
      </c>
      <c r="BT73" s="87">
        <f>BT72</f>
        <v>27994.334548352017</v>
      </c>
      <c r="BU73" s="72">
        <f aca="true" t="shared" si="74" ref="BU73:BU79">SUM(BV73:BY73)</f>
        <v>89089.33144080002</v>
      </c>
      <c r="BV73" s="13">
        <f t="shared" si="56"/>
        <v>0</v>
      </c>
      <c r="BW73" s="13">
        <f t="shared" si="57"/>
        <v>362.92519355109357</v>
      </c>
      <c r="BX73" s="13">
        <f t="shared" si="58"/>
        <v>32155.909070633053</v>
      </c>
      <c r="BY73" s="39">
        <f t="shared" si="59"/>
        <v>56570.49717661587</v>
      </c>
    </row>
    <row r="74" spans="1:77" ht="12.75">
      <c r="A74" s="1" t="s">
        <v>35</v>
      </c>
      <c r="B74" s="12">
        <v>870</v>
      </c>
      <c r="C74" s="75">
        <f t="shared" si="60"/>
        <v>0</v>
      </c>
      <c r="D74" s="16"/>
      <c r="E74" s="16"/>
      <c r="F74" s="16"/>
      <c r="G74" s="87"/>
      <c r="H74" s="75">
        <f t="shared" si="61"/>
        <v>0</v>
      </c>
      <c r="I74" s="16"/>
      <c r="J74" s="16"/>
      <c r="K74" s="16"/>
      <c r="L74" s="87"/>
      <c r="M74" s="72">
        <f t="shared" si="62"/>
        <v>0</v>
      </c>
      <c r="N74" s="16"/>
      <c r="O74" s="16"/>
      <c r="P74" s="16"/>
      <c r="Q74" s="16"/>
      <c r="R74" s="75">
        <f t="shared" si="63"/>
        <v>0</v>
      </c>
      <c r="S74" s="16"/>
      <c r="T74" s="16"/>
      <c r="U74" s="16"/>
      <c r="V74" s="87"/>
      <c r="W74" s="75">
        <f t="shared" si="64"/>
        <v>0</v>
      </c>
      <c r="X74" s="16"/>
      <c r="Y74" s="16"/>
      <c r="Z74" s="16"/>
      <c r="AA74" s="87"/>
      <c r="AB74" s="75">
        <f t="shared" si="65"/>
        <v>0</v>
      </c>
      <c r="AC74" s="16"/>
      <c r="AD74" s="16"/>
      <c r="AE74" s="16"/>
      <c r="AF74" s="87"/>
      <c r="AG74" s="75">
        <f t="shared" si="66"/>
        <v>0</v>
      </c>
      <c r="AH74" s="16"/>
      <c r="AI74" s="16"/>
      <c r="AJ74" s="16"/>
      <c r="AK74" s="87"/>
      <c r="AL74" s="75">
        <f t="shared" si="67"/>
        <v>0</v>
      </c>
      <c r="AM74" s="16"/>
      <c r="AN74" s="16"/>
      <c r="AO74" s="16"/>
      <c r="AP74" s="87"/>
      <c r="AQ74" s="75">
        <f t="shared" si="68"/>
        <v>0</v>
      </c>
      <c r="AR74" s="16"/>
      <c r="AS74" s="16"/>
      <c r="AT74" s="16"/>
      <c r="AU74" s="87"/>
      <c r="AV74" s="75">
        <f t="shared" si="69"/>
        <v>0</v>
      </c>
      <c r="AW74" s="16"/>
      <c r="AX74" s="16"/>
      <c r="AY74" s="16"/>
      <c r="AZ74" s="87"/>
      <c r="BA74" s="75">
        <f t="shared" si="70"/>
        <v>0</v>
      </c>
      <c r="BB74" s="16"/>
      <c r="BC74" s="16"/>
      <c r="BD74" s="16"/>
      <c r="BE74" s="87"/>
      <c r="BF74" s="75">
        <f t="shared" si="71"/>
        <v>0</v>
      </c>
      <c r="BG74" s="16"/>
      <c r="BH74" s="16"/>
      <c r="BI74" s="16"/>
      <c r="BJ74" s="87"/>
      <c r="BK74" s="75">
        <f t="shared" si="72"/>
        <v>0</v>
      </c>
      <c r="BL74" s="16"/>
      <c r="BM74" s="16"/>
      <c r="BN74" s="16"/>
      <c r="BO74" s="87"/>
      <c r="BP74" s="75">
        <f t="shared" si="73"/>
        <v>0</v>
      </c>
      <c r="BQ74" s="16"/>
      <c r="BR74" s="16"/>
      <c r="BS74" s="16"/>
      <c r="BT74" s="87"/>
      <c r="BU74" s="72">
        <f t="shared" si="74"/>
        <v>0</v>
      </c>
      <c r="BV74" s="13">
        <f t="shared" si="56"/>
        <v>0</v>
      </c>
      <c r="BW74" s="13">
        <f aca="true" t="shared" si="75" ref="BW74:BW79">E74+J74+O74+T74+Y74+AD74+AN74+AS74+AX74+BC74+BH74+BM74</f>
        <v>0</v>
      </c>
      <c r="BX74" s="13">
        <f aca="true" t="shared" si="76" ref="BX74:BX79">F74+K74+P74+U74+Z74+AE74+AO74+AT74+AY74+BD74+BI74+BN74</f>
        <v>0</v>
      </c>
      <c r="BY74" s="39">
        <f aca="true" t="shared" si="77" ref="BY74:BY79">G74+L74+Q74+V74+AA74+AF74+AP74+AU74+AZ74+BE74+BJ74+BO74</f>
        <v>0</v>
      </c>
    </row>
    <row r="75" spans="1:77" ht="12.75">
      <c r="A75" s="1" t="s">
        <v>36</v>
      </c>
      <c r="B75" s="12">
        <v>880</v>
      </c>
      <c r="C75" s="75">
        <f t="shared" si="60"/>
        <v>0</v>
      </c>
      <c r="D75" s="15"/>
      <c r="E75" s="15"/>
      <c r="F75" s="15"/>
      <c r="G75" s="85"/>
      <c r="H75" s="75">
        <f t="shared" si="61"/>
        <v>0</v>
      </c>
      <c r="I75" s="15"/>
      <c r="J75" s="15"/>
      <c r="K75" s="15"/>
      <c r="L75" s="85"/>
      <c r="M75" s="72">
        <f t="shared" si="62"/>
        <v>0</v>
      </c>
      <c r="N75" s="15"/>
      <c r="O75" s="15"/>
      <c r="P75" s="15"/>
      <c r="Q75" s="15"/>
      <c r="R75" s="75">
        <f t="shared" si="63"/>
        <v>0</v>
      </c>
      <c r="S75" s="15"/>
      <c r="T75" s="15"/>
      <c r="U75" s="15"/>
      <c r="V75" s="85"/>
      <c r="W75" s="75">
        <f t="shared" si="64"/>
        <v>0</v>
      </c>
      <c r="X75" s="15"/>
      <c r="Y75" s="15"/>
      <c r="Z75" s="15"/>
      <c r="AA75" s="85"/>
      <c r="AB75" s="75">
        <f t="shared" si="65"/>
        <v>0</v>
      </c>
      <c r="AC75" s="15"/>
      <c r="AD75" s="15"/>
      <c r="AE75" s="15"/>
      <c r="AF75" s="85"/>
      <c r="AG75" s="75">
        <f t="shared" si="66"/>
        <v>0</v>
      </c>
      <c r="AH75" s="15"/>
      <c r="AI75" s="15"/>
      <c r="AJ75" s="15"/>
      <c r="AK75" s="85"/>
      <c r="AL75" s="75">
        <f t="shared" si="67"/>
        <v>0</v>
      </c>
      <c r="AM75" s="15"/>
      <c r="AN75" s="15"/>
      <c r="AO75" s="15"/>
      <c r="AP75" s="85"/>
      <c r="AQ75" s="75">
        <f t="shared" si="68"/>
        <v>0</v>
      </c>
      <c r="AR75" s="15"/>
      <c r="AS75" s="15"/>
      <c r="AT75" s="15"/>
      <c r="AU75" s="85"/>
      <c r="AV75" s="75">
        <f t="shared" si="69"/>
        <v>0</v>
      </c>
      <c r="AW75" s="15"/>
      <c r="AX75" s="15"/>
      <c r="AY75" s="15"/>
      <c r="AZ75" s="85"/>
      <c r="BA75" s="75">
        <f t="shared" si="70"/>
        <v>0</v>
      </c>
      <c r="BB75" s="15"/>
      <c r="BC75" s="15"/>
      <c r="BD75" s="15"/>
      <c r="BE75" s="85"/>
      <c r="BF75" s="75">
        <f t="shared" si="71"/>
        <v>0</v>
      </c>
      <c r="BG75" s="15"/>
      <c r="BH75" s="15"/>
      <c r="BI75" s="15"/>
      <c r="BJ75" s="85"/>
      <c r="BK75" s="75">
        <f t="shared" si="72"/>
        <v>0</v>
      </c>
      <c r="BL75" s="15"/>
      <c r="BM75" s="15"/>
      <c r="BN75" s="15"/>
      <c r="BO75" s="85"/>
      <c r="BP75" s="75">
        <f t="shared" si="73"/>
        <v>0</v>
      </c>
      <c r="BQ75" s="15"/>
      <c r="BR75" s="15"/>
      <c r="BS75" s="15"/>
      <c r="BT75" s="85"/>
      <c r="BU75" s="72">
        <f t="shared" si="74"/>
        <v>0</v>
      </c>
      <c r="BV75" s="13">
        <f t="shared" si="56"/>
        <v>0</v>
      </c>
      <c r="BW75" s="13">
        <f t="shared" si="75"/>
        <v>0</v>
      </c>
      <c r="BX75" s="13">
        <f t="shared" si="76"/>
        <v>0</v>
      </c>
      <c r="BY75" s="39">
        <f t="shared" si="77"/>
        <v>0</v>
      </c>
    </row>
    <row r="76" spans="1:77" ht="12.75">
      <c r="A76" s="1" t="s">
        <v>37</v>
      </c>
      <c r="B76" s="12">
        <v>890</v>
      </c>
      <c r="C76" s="75">
        <f t="shared" si="60"/>
        <v>0</v>
      </c>
      <c r="D76" s="17"/>
      <c r="E76" s="17"/>
      <c r="F76" s="17"/>
      <c r="G76" s="88"/>
      <c r="H76" s="75">
        <f t="shared" si="61"/>
        <v>0</v>
      </c>
      <c r="I76" s="17"/>
      <c r="J76" s="17"/>
      <c r="K76" s="17"/>
      <c r="L76" s="88"/>
      <c r="M76" s="72">
        <f t="shared" si="62"/>
        <v>0</v>
      </c>
      <c r="N76" s="17"/>
      <c r="O76" s="17"/>
      <c r="P76" s="17"/>
      <c r="Q76" s="17"/>
      <c r="R76" s="75">
        <f t="shared" si="63"/>
        <v>0</v>
      </c>
      <c r="S76" s="17"/>
      <c r="T76" s="17"/>
      <c r="U76" s="17"/>
      <c r="V76" s="88"/>
      <c r="W76" s="75">
        <f t="shared" si="64"/>
        <v>0</v>
      </c>
      <c r="X76" s="17"/>
      <c r="Y76" s="17"/>
      <c r="Z76" s="17"/>
      <c r="AA76" s="88"/>
      <c r="AB76" s="75">
        <f t="shared" si="65"/>
        <v>0</v>
      </c>
      <c r="AC76" s="17"/>
      <c r="AD76" s="17"/>
      <c r="AE76" s="17"/>
      <c r="AF76" s="88"/>
      <c r="AG76" s="75">
        <f t="shared" si="66"/>
        <v>0</v>
      </c>
      <c r="AH76" s="17"/>
      <c r="AI76" s="17"/>
      <c r="AJ76" s="17"/>
      <c r="AK76" s="88"/>
      <c r="AL76" s="75">
        <f t="shared" si="67"/>
        <v>0</v>
      </c>
      <c r="AM76" s="17"/>
      <c r="AN76" s="17"/>
      <c r="AO76" s="17"/>
      <c r="AP76" s="88"/>
      <c r="AQ76" s="75">
        <f t="shared" si="68"/>
        <v>0</v>
      </c>
      <c r="AR76" s="17"/>
      <c r="AS76" s="17"/>
      <c r="AT76" s="17"/>
      <c r="AU76" s="88"/>
      <c r="AV76" s="75">
        <f t="shared" si="69"/>
        <v>0</v>
      </c>
      <c r="AW76" s="17"/>
      <c r="AX76" s="17"/>
      <c r="AY76" s="17"/>
      <c r="AZ76" s="88"/>
      <c r="BA76" s="75">
        <f t="shared" si="70"/>
        <v>0</v>
      </c>
      <c r="BB76" s="17"/>
      <c r="BC76" s="17"/>
      <c r="BD76" s="17"/>
      <c r="BE76" s="88"/>
      <c r="BF76" s="75">
        <f t="shared" si="71"/>
        <v>0</v>
      </c>
      <c r="BG76" s="17"/>
      <c r="BH76" s="17"/>
      <c r="BI76" s="17"/>
      <c r="BJ76" s="88"/>
      <c r="BK76" s="75">
        <f t="shared" si="72"/>
        <v>0</v>
      </c>
      <c r="BL76" s="17"/>
      <c r="BM76" s="17"/>
      <c r="BN76" s="17"/>
      <c r="BO76" s="88"/>
      <c r="BP76" s="75">
        <f t="shared" si="73"/>
        <v>0</v>
      </c>
      <c r="BQ76" s="17"/>
      <c r="BR76" s="17"/>
      <c r="BS76" s="17"/>
      <c r="BT76" s="88"/>
      <c r="BU76" s="72">
        <f t="shared" si="74"/>
        <v>0</v>
      </c>
      <c r="BV76" s="13">
        <f t="shared" si="56"/>
        <v>0</v>
      </c>
      <c r="BW76" s="13">
        <f t="shared" si="75"/>
        <v>0</v>
      </c>
      <c r="BX76" s="13">
        <f t="shared" si="76"/>
        <v>0</v>
      </c>
      <c r="BY76" s="39">
        <f t="shared" si="77"/>
        <v>0</v>
      </c>
    </row>
    <row r="77" spans="1:77" ht="12.75">
      <c r="A77" s="1" t="s">
        <v>40</v>
      </c>
      <c r="B77" s="12">
        <v>900</v>
      </c>
      <c r="C77" s="75">
        <f t="shared" si="60"/>
        <v>0</v>
      </c>
      <c r="D77" s="17"/>
      <c r="E77" s="17"/>
      <c r="F77" s="17"/>
      <c r="G77" s="88"/>
      <c r="H77" s="75">
        <f t="shared" si="61"/>
        <v>0</v>
      </c>
      <c r="I77" s="17"/>
      <c r="J77" s="17"/>
      <c r="K77" s="17"/>
      <c r="L77" s="88"/>
      <c r="M77" s="72">
        <f t="shared" si="62"/>
        <v>0</v>
      </c>
      <c r="N77" s="17"/>
      <c r="O77" s="17"/>
      <c r="P77" s="17"/>
      <c r="Q77" s="17"/>
      <c r="R77" s="75">
        <f t="shared" si="63"/>
        <v>0</v>
      </c>
      <c r="S77" s="17"/>
      <c r="T77" s="17"/>
      <c r="U77" s="17"/>
      <c r="V77" s="88"/>
      <c r="W77" s="75">
        <f t="shared" si="64"/>
        <v>0</v>
      </c>
      <c r="X77" s="17"/>
      <c r="Y77" s="17"/>
      <c r="Z77" s="17"/>
      <c r="AA77" s="88"/>
      <c r="AB77" s="75">
        <f t="shared" si="65"/>
        <v>0</v>
      </c>
      <c r="AC77" s="17"/>
      <c r="AD77" s="17"/>
      <c r="AE77" s="17"/>
      <c r="AF77" s="88"/>
      <c r="AG77" s="75">
        <f t="shared" si="66"/>
        <v>0</v>
      </c>
      <c r="AH77" s="17"/>
      <c r="AI77" s="17"/>
      <c r="AJ77" s="17"/>
      <c r="AK77" s="88"/>
      <c r="AL77" s="75">
        <f t="shared" si="67"/>
        <v>0</v>
      </c>
      <c r="AM77" s="17"/>
      <c r="AN77" s="17"/>
      <c r="AO77" s="17"/>
      <c r="AP77" s="88"/>
      <c r="AQ77" s="75">
        <f t="shared" si="68"/>
        <v>0</v>
      </c>
      <c r="AR77" s="17"/>
      <c r="AS77" s="17"/>
      <c r="AT77" s="17"/>
      <c r="AU77" s="88"/>
      <c r="AV77" s="75">
        <f t="shared" si="69"/>
        <v>0</v>
      </c>
      <c r="AW77" s="17"/>
      <c r="AX77" s="17"/>
      <c r="AY77" s="17"/>
      <c r="AZ77" s="88"/>
      <c r="BA77" s="75">
        <f t="shared" si="70"/>
        <v>0</v>
      </c>
      <c r="BB77" s="17"/>
      <c r="BC77" s="17"/>
      <c r="BD77" s="17"/>
      <c r="BE77" s="88"/>
      <c r="BF77" s="75">
        <f t="shared" si="71"/>
        <v>0</v>
      </c>
      <c r="BG77" s="17"/>
      <c r="BH77" s="17"/>
      <c r="BI77" s="17"/>
      <c r="BJ77" s="88"/>
      <c r="BK77" s="75">
        <f t="shared" si="72"/>
        <v>0</v>
      </c>
      <c r="BL77" s="17"/>
      <c r="BM77" s="17"/>
      <c r="BN77" s="17"/>
      <c r="BO77" s="88"/>
      <c r="BP77" s="75">
        <f t="shared" si="73"/>
        <v>0</v>
      </c>
      <c r="BQ77" s="17"/>
      <c r="BR77" s="17"/>
      <c r="BS77" s="17"/>
      <c r="BT77" s="88"/>
      <c r="BU77" s="72">
        <f t="shared" si="74"/>
        <v>0</v>
      </c>
      <c r="BV77" s="13">
        <f t="shared" si="56"/>
        <v>0</v>
      </c>
      <c r="BW77" s="13">
        <f t="shared" si="75"/>
        <v>0</v>
      </c>
      <c r="BX77" s="13">
        <f t="shared" si="76"/>
        <v>0</v>
      </c>
      <c r="BY77" s="39">
        <f t="shared" si="77"/>
        <v>0</v>
      </c>
    </row>
    <row r="78" spans="1:77" ht="12.75">
      <c r="A78" s="1" t="s">
        <v>37</v>
      </c>
      <c r="B78" s="12">
        <v>910</v>
      </c>
      <c r="C78" s="75">
        <f t="shared" si="60"/>
        <v>0</v>
      </c>
      <c r="D78" s="17"/>
      <c r="E78" s="17"/>
      <c r="F78" s="17"/>
      <c r="G78" s="88"/>
      <c r="H78" s="75">
        <f t="shared" si="61"/>
        <v>0</v>
      </c>
      <c r="I78" s="17"/>
      <c r="J78" s="17"/>
      <c r="K78" s="17"/>
      <c r="L78" s="88"/>
      <c r="M78" s="72">
        <f t="shared" si="62"/>
        <v>0</v>
      </c>
      <c r="N78" s="17"/>
      <c r="O78" s="17"/>
      <c r="P78" s="17"/>
      <c r="Q78" s="17"/>
      <c r="R78" s="75">
        <f t="shared" si="63"/>
        <v>0</v>
      </c>
      <c r="S78" s="17"/>
      <c r="T78" s="17"/>
      <c r="U78" s="17"/>
      <c r="V78" s="88"/>
      <c r="W78" s="75">
        <f t="shared" si="64"/>
        <v>0</v>
      </c>
      <c r="X78" s="17"/>
      <c r="Y78" s="17"/>
      <c r="Z78" s="17"/>
      <c r="AA78" s="88"/>
      <c r="AB78" s="75">
        <f t="shared" si="65"/>
        <v>0</v>
      </c>
      <c r="AC78" s="17"/>
      <c r="AD78" s="17"/>
      <c r="AE78" s="17"/>
      <c r="AF78" s="88"/>
      <c r="AG78" s="75">
        <f t="shared" si="66"/>
        <v>0</v>
      </c>
      <c r="AH78" s="17"/>
      <c r="AI78" s="17"/>
      <c r="AJ78" s="17"/>
      <c r="AK78" s="88"/>
      <c r="AL78" s="75">
        <f t="shared" si="67"/>
        <v>0</v>
      </c>
      <c r="AM78" s="17"/>
      <c r="AN78" s="17"/>
      <c r="AO78" s="17"/>
      <c r="AP78" s="88"/>
      <c r="AQ78" s="75">
        <f t="shared" si="68"/>
        <v>0</v>
      </c>
      <c r="AR78" s="17"/>
      <c r="AS78" s="17"/>
      <c r="AT78" s="17"/>
      <c r="AU78" s="88"/>
      <c r="AV78" s="75">
        <f t="shared" si="69"/>
        <v>0</v>
      </c>
      <c r="AW78" s="17"/>
      <c r="AX78" s="17"/>
      <c r="AY78" s="17"/>
      <c r="AZ78" s="88"/>
      <c r="BA78" s="75">
        <f t="shared" si="70"/>
        <v>0</v>
      </c>
      <c r="BB78" s="17"/>
      <c r="BC78" s="17"/>
      <c r="BD78" s="17"/>
      <c r="BE78" s="88"/>
      <c r="BF78" s="75">
        <f t="shared" si="71"/>
        <v>0</v>
      </c>
      <c r="BG78" s="17"/>
      <c r="BH78" s="17"/>
      <c r="BI78" s="17"/>
      <c r="BJ78" s="88"/>
      <c r="BK78" s="75">
        <f t="shared" si="72"/>
        <v>0</v>
      </c>
      <c r="BL78" s="17"/>
      <c r="BM78" s="17"/>
      <c r="BN78" s="17"/>
      <c r="BO78" s="88"/>
      <c r="BP78" s="75">
        <f t="shared" si="73"/>
        <v>0</v>
      </c>
      <c r="BQ78" s="17"/>
      <c r="BR78" s="17"/>
      <c r="BS78" s="17"/>
      <c r="BT78" s="88"/>
      <c r="BU78" s="72">
        <f t="shared" si="74"/>
        <v>0</v>
      </c>
      <c r="BV78" s="13">
        <f t="shared" si="56"/>
        <v>0</v>
      </c>
      <c r="BW78" s="13">
        <f t="shared" si="75"/>
        <v>0</v>
      </c>
      <c r="BX78" s="13">
        <f t="shared" si="76"/>
        <v>0</v>
      </c>
      <c r="BY78" s="39">
        <f t="shared" si="77"/>
        <v>0</v>
      </c>
    </row>
    <row r="79" spans="1:77" ht="13.5" thickBot="1">
      <c r="A79" s="40" t="s">
        <v>36</v>
      </c>
      <c r="B79" s="80">
        <v>920</v>
      </c>
      <c r="C79" s="79">
        <f t="shared" si="60"/>
        <v>0</v>
      </c>
      <c r="D79" s="41"/>
      <c r="E79" s="41"/>
      <c r="F79" s="41"/>
      <c r="G79" s="89"/>
      <c r="H79" s="79">
        <f t="shared" si="61"/>
        <v>0</v>
      </c>
      <c r="I79" s="41"/>
      <c r="J79" s="41"/>
      <c r="K79" s="41"/>
      <c r="L79" s="89"/>
      <c r="M79" s="81">
        <f t="shared" si="62"/>
        <v>0</v>
      </c>
      <c r="N79" s="41"/>
      <c r="O79" s="41"/>
      <c r="P79" s="41"/>
      <c r="Q79" s="41"/>
      <c r="R79" s="79">
        <f t="shared" si="63"/>
        <v>0</v>
      </c>
      <c r="S79" s="41"/>
      <c r="T79" s="41"/>
      <c r="U79" s="41"/>
      <c r="V79" s="89"/>
      <c r="W79" s="79">
        <f t="shared" si="64"/>
        <v>0</v>
      </c>
      <c r="X79" s="41"/>
      <c r="Y79" s="41"/>
      <c r="Z79" s="41"/>
      <c r="AA79" s="89"/>
      <c r="AB79" s="79">
        <f t="shared" si="65"/>
        <v>0</v>
      </c>
      <c r="AC79" s="41"/>
      <c r="AD79" s="41"/>
      <c r="AE79" s="41"/>
      <c r="AF79" s="89"/>
      <c r="AG79" s="79">
        <f t="shared" si="66"/>
        <v>0</v>
      </c>
      <c r="AH79" s="41"/>
      <c r="AI79" s="41"/>
      <c r="AJ79" s="41"/>
      <c r="AK79" s="89"/>
      <c r="AL79" s="79">
        <f t="shared" si="67"/>
        <v>0</v>
      </c>
      <c r="AM79" s="41"/>
      <c r="AN79" s="41"/>
      <c r="AO79" s="41"/>
      <c r="AP79" s="89"/>
      <c r="AQ79" s="79">
        <f t="shared" si="68"/>
        <v>0</v>
      </c>
      <c r="AR79" s="41"/>
      <c r="AS79" s="41"/>
      <c r="AT79" s="41"/>
      <c r="AU79" s="89"/>
      <c r="AV79" s="79">
        <f t="shared" si="69"/>
        <v>0</v>
      </c>
      <c r="AW79" s="41"/>
      <c r="AX79" s="41"/>
      <c r="AY79" s="41"/>
      <c r="AZ79" s="89"/>
      <c r="BA79" s="79">
        <f t="shared" si="70"/>
        <v>0</v>
      </c>
      <c r="BB79" s="41"/>
      <c r="BC79" s="41"/>
      <c r="BD79" s="41"/>
      <c r="BE79" s="89"/>
      <c r="BF79" s="79">
        <f t="shared" si="71"/>
        <v>0</v>
      </c>
      <c r="BG79" s="41"/>
      <c r="BH79" s="41"/>
      <c r="BI79" s="41"/>
      <c r="BJ79" s="89"/>
      <c r="BK79" s="79">
        <f t="shared" si="72"/>
        <v>0</v>
      </c>
      <c r="BL79" s="41"/>
      <c r="BM79" s="41"/>
      <c r="BN79" s="41"/>
      <c r="BO79" s="89"/>
      <c r="BP79" s="79">
        <f t="shared" si="73"/>
        <v>0</v>
      </c>
      <c r="BQ79" s="41"/>
      <c r="BR79" s="41"/>
      <c r="BS79" s="41"/>
      <c r="BT79" s="89"/>
      <c r="BU79" s="81">
        <f t="shared" si="74"/>
        <v>0</v>
      </c>
      <c r="BV79" s="42">
        <f t="shared" si="56"/>
        <v>0</v>
      </c>
      <c r="BW79" s="42">
        <f t="shared" si="75"/>
        <v>0</v>
      </c>
      <c r="BX79" s="42">
        <f t="shared" si="76"/>
        <v>0</v>
      </c>
      <c r="BY79" s="43">
        <f t="shared" si="77"/>
        <v>0</v>
      </c>
    </row>
  </sheetData>
  <sheetProtection/>
  <mergeCells count="53">
    <mergeCell ref="A2:BY2"/>
    <mergeCell ref="A55:D55"/>
    <mergeCell ref="AG4:AK4"/>
    <mergeCell ref="AG5:AG6"/>
    <mergeCell ref="AH5:AK5"/>
    <mergeCell ref="BP4:BT4"/>
    <mergeCell ref="BP5:BP6"/>
    <mergeCell ref="BQ5:BT5"/>
    <mergeCell ref="BF5:BF6"/>
    <mergeCell ref="BG5:BJ5"/>
    <mergeCell ref="BK5:BK6"/>
    <mergeCell ref="A66:B66"/>
    <mergeCell ref="BL5:BO5"/>
    <mergeCell ref="BU5:BU6"/>
    <mergeCell ref="BV5:BY5"/>
    <mergeCell ref="AQ5:AQ6"/>
    <mergeCell ref="AR5:AU5"/>
    <mergeCell ref="AV5:AV6"/>
    <mergeCell ref="AW5:AZ5"/>
    <mergeCell ref="BA5:BA6"/>
    <mergeCell ref="BB5:BE5"/>
    <mergeCell ref="AQ4:AU4"/>
    <mergeCell ref="AV4:AZ4"/>
    <mergeCell ref="BA4:BE4"/>
    <mergeCell ref="BF4:BJ4"/>
    <mergeCell ref="BK4:BO4"/>
    <mergeCell ref="BU4:BY4"/>
    <mergeCell ref="AB4:AF4"/>
    <mergeCell ref="R5:R6"/>
    <mergeCell ref="C4:G4"/>
    <mergeCell ref="H4:L4"/>
    <mergeCell ref="M4:Q4"/>
    <mergeCell ref="R4:V4"/>
    <mergeCell ref="W4:AA4"/>
    <mergeCell ref="N5:Q5"/>
    <mergeCell ref="AC5:AF5"/>
    <mergeCell ref="A7:B7"/>
    <mergeCell ref="A29:B29"/>
    <mergeCell ref="AL4:AP4"/>
    <mergeCell ref="A5:A6"/>
    <mergeCell ref="B5:B6"/>
    <mergeCell ref="C5:C6"/>
    <mergeCell ref="D5:G5"/>
    <mergeCell ref="H5:H6"/>
    <mergeCell ref="I5:L5"/>
    <mergeCell ref="M5:M6"/>
    <mergeCell ref="AM5:AP5"/>
    <mergeCell ref="AL5:AL6"/>
    <mergeCell ref="A51:B51"/>
    <mergeCell ref="S5:V5"/>
    <mergeCell ref="W5:W6"/>
    <mergeCell ref="X5:AA5"/>
    <mergeCell ref="AB5:AB6"/>
  </mergeCells>
  <dataValidations count="1">
    <dataValidation type="decimal" allowBlank="1" showErrorMessage="1" errorTitle="Ошибка" error="Допускается ввод только действительных чисел!" sqref="BF66 BU29:BU79 BV67:BY79 BW29 BV56:BY65 BK66 BA66 AV66 AQ66 C56:BT65 C8:BY28 C52:BT54 BP66 C30:BT50 C67:BT79">
      <formula1>-999999999999999000000000</formula1>
      <formula2>9.99999999999999E+23</formula2>
    </dataValidation>
  </dataValidations>
  <printOptions/>
  <pageMargins left="1.28" right="0.7" top="0.34" bottom="0.33" header="0.3" footer="0.3"/>
  <pageSetup fitToWidth="0" fitToHeight="1" horizontalDpi="600" verticalDpi="600" orientation="portrait" paperSize="9" scale="67" r:id="rId1"/>
  <colBreaks count="14" manualBreakCount="14">
    <brk id="7" max="65535" man="1"/>
    <brk id="12" max="65535" man="1"/>
    <brk id="17" max="65535" man="1"/>
    <brk id="22" max="65535" man="1"/>
    <brk id="27" max="65535" man="1"/>
    <brk id="32" max="65535" man="1"/>
    <brk id="37" max="65535" man="1"/>
    <brk id="42" max="65535" man="1"/>
    <brk id="47" max="65535" man="1"/>
    <brk id="52" max="65535" man="1"/>
    <brk id="57" max="65535" man="1"/>
    <brk id="62" max="65535" man="1"/>
    <brk id="67" max="65535" man="1"/>
    <brk id="72" max="65535" man="1"/>
  </colBreaks>
  <ignoredErrors>
    <ignoredError sqref="AI72:AK73 AI61:AK62 AI46:AK53 AH44 AI44:AK45 AH30:AK43 AH45 AH8:AK27 BQ8:BT26 BQ30:BT48 BR52:BT53 BR61:BT63 BR72:BT73 BV8:BY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Пятачкова Т.А.</dc:creator>
  <cp:keywords/>
  <dc:description/>
  <cp:lastModifiedBy>Ларионова Е.А.</cp:lastModifiedBy>
  <cp:lastPrinted>2018-02-08T10:56:22Z</cp:lastPrinted>
  <dcterms:created xsi:type="dcterms:W3CDTF">2016-08-30T12:06:34Z</dcterms:created>
  <dcterms:modified xsi:type="dcterms:W3CDTF">2018-03-01T09:59:46Z</dcterms:modified>
  <cp:category/>
  <cp:version/>
  <cp:contentType/>
  <cp:contentStatus/>
</cp:coreProperties>
</file>